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101648\Documents\Excel\Veröffentlichungen\"/>
    </mc:Choice>
  </mc:AlternateContent>
  <xr:revisionPtr revIDLastSave="0" documentId="13_ncr:1_{484BB9EA-F28B-471C-977C-C12D258421D3}" xr6:coauthVersionLast="36" xr6:coauthVersionMax="36" xr10:uidLastSave="{00000000-0000-0000-0000-000000000000}"/>
  <bookViews>
    <workbookView xWindow="0" yWindow="0" windowWidth="2430" windowHeight="450" xr2:uid="{9D16AE47-455A-4A4C-BC5D-7C3190E55B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W51" i="1" l="1"/>
  <c r="U51" i="1"/>
  <c r="AA51" i="1" s="1"/>
  <c r="Y51" i="1" l="1"/>
  <c r="AC51" i="1"/>
  <c r="AG51" i="1"/>
  <c r="P4" i="1"/>
  <c r="D1" i="1"/>
  <c r="G1" i="1" l="1"/>
  <c r="AE1" i="1" s="1"/>
  <c r="W1" i="1"/>
  <c r="U1" i="1"/>
  <c r="P3" i="1"/>
  <c r="P34" i="1"/>
  <c r="P33" i="1"/>
  <c r="P19" i="1"/>
  <c r="P49" i="1"/>
  <c r="P17" i="1"/>
  <c r="P51" i="1"/>
  <c r="P50" i="1"/>
  <c r="P18" i="1"/>
  <c r="P35" i="1"/>
  <c r="P32" i="1"/>
  <c r="P16" i="1"/>
  <c r="P43" i="1"/>
  <c r="P27" i="1"/>
  <c r="P11" i="1"/>
  <c r="P48" i="1"/>
  <c r="P42" i="1"/>
  <c r="P26" i="1"/>
  <c r="P10" i="1"/>
  <c r="P25" i="1"/>
  <c r="P41" i="1"/>
  <c r="P9" i="1"/>
  <c r="P1" i="1"/>
  <c r="P40" i="1"/>
  <c r="P24" i="1"/>
  <c r="P8" i="1"/>
  <c r="P47" i="1"/>
  <c r="P39" i="1"/>
  <c r="P31" i="1"/>
  <c r="P23" i="1"/>
  <c r="P15" i="1"/>
  <c r="P7" i="1"/>
  <c r="P46" i="1"/>
  <c r="P38" i="1"/>
  <c r="P30" i="1"/>
  <c r="P22" i="1"/>
  <c r="P14" i="1"/>
  <c r="P6" i="1"/>
  <c r="P45" i="1"/>
  <c r="P37" i="1"/>
  <c r="P29" i="1"/>
  <c r="P21" i="1"/>
  <c r="P13" i="1"/>
  <c r="P5" i="1"/>
  <c r="P2" i="1"/>
  <c r="P44" i="1"/>
  <c r="P36" i="1"/>
  <c r="P28" i="1"/>
  <c r="P20" i="1"/>
  <c r="P12" i="1"/>
  <c r="D2" i="1"/>
  <c r="AA1" i="1" l="1"/>
  <c r="Y1" i="1"/>
  <c r="AG1" i="1"/>
  <c r="AI1" i="1" s="1"/>
  <c r="I1" i="1"/>
  <c r="K1" i="1" s="1"/>
  <c r="G2" i="1"/>
  <c r="W2" i="1"/>
  <c r="U2" i="1"/>
  <c r="D3" i="1"/>
  <c r="AC1" i="1" l="1"/>
  <c r="AA2" i="1"/>
  <c r="M1" i="1"/>
  <c r="O1" i="1" s="1"/>
  <c r="Q1" i="1" s="1"/>
  <c r="D4" i="1"/>
  <c r="W3" i="1"/>
  <c r="U3" i="1"/>
  <c r="AG2" i="1"/>
  <c r="Y2" i="1"/>
  <c r="AK1" i="1"/>
  <c r="AM1" i="1" s="1"/>
  <c r="I2" i="1"/>
  <c r="AE2" i="1"/>
  <c r="G3" i="1"/>
  <c r="AC2" i="1" l="1"/>
  <c r="S1" i="1"/>
  <c r="AA3" i="1"/>
  <c r="W4" i="1"/>
  <c r="U4" i="1"/>
  <c r="AK2" i="1"/>
  <c r="AI2" i="1"/>
  <c r="AM2" i="1" s="1"/>
  <c r="K2" i="1"/>
  <c r="M2" i="1"/>
  <c r="G4" i="1"/>
  <c r="AE4" i="1" s="1"/>
  <c r="D5" i="1"/>
  <c r="G5" i="1" s="1"/>
  <c r="AE5" i="1" s="1"/>
  <c r="I3" i="1"/>
  <c r="K3" i="1" s="1"/>
  <c r="AE3" i="1"/>
  <c r="Y3" i="1"/>
  <c r="AG3" i="1"/>
  <c r="AC3" i="1" l="1"/>
  <c r="D6" i="1"/>
  <c r="G6" i="1" s="1"/>
  <c r="AE6" i="1" s="1"/>
  <c r="I4" i="1"/>
  <c r="K4" i="1" s="1"/>
  <c r="Y4" i="1"/>
  <c r="AG4" i="1"/>
  <c r="AI4" i="1" s="1"/>
  <c r="U5" i="1"/>
  <c r="W5" i="1"/>
  <c r="M4" i="1"/>
  <c r="O4" i="1" s="1"/>
  <c r="Q4" i="1" s="1"/>
  <c r="M3" i="1"/>
  <c r="O3" i="1" s="1"/>
  <c r="Q3" i="1" s="1"/>
  <c r="O2" i="1"/>
  <c r="Q2" i="1" s="1"/>
  <c r="S2" i="1"/>
  <c r="AK3" i="1"/>
  <c r="AI3" i="1"/>
  <c r="AA4" i="1"/>
  <c r="I5" i="1"/>
  <c r="K5" i="1" s="1"/>
  <c r="D7" i="1" l="1"/>
  <c r="G7" i="1" s="1"/>
  <c r="AE7" i="1" s="1"/>
  <c r="AM3" i="1"/>
  <c r="W6" i="1"/>
  <c r="AG6" i="1" s="1"/>
  <c r="AI6" i="1" s="1"/>
  <c r="U6" i="1"/>
  <c r="AC4" i="1"/>
  <c r="AK4" i="1"/>
  <c r="AM4" i="1" s="1"/>
  <c r="S3" i="1"/>
  <c r="Y6" i="1"/>
  <c r="Y5" i="1"/>
  <c r="AG5" i="1"/>
  <c r="S4" i="1"/>
  <c r="AA5" i="1"/>
  <c r="I6" i="1"/>
  <c r="K6" i="1" s="1"/>
  <c r="M5" i="1"/>
  <c r="O5" i="1" s="1"/>
  <c r="Q5" i="1" s="1"/>
  <c r="AA6" i="1" l="1"/>
  <c r="AC6" i="1" s="1"/>
  <c r="D8" i="1"/>
  <c r="W8" i="1" s="1"/>
  <c r="W7" i="1"/>
  <c r="AG7" i="1" s="1"/>
  <c r="AI7" i="1" s="1"/>
  <c r="U7" i="1"/>
  <c r="AC5" i="1"/>
  <c r="AI5" i="1"/>
  <c r="AK5" i="1"/>
  <c r="S5" i="1"/>
  <c r="AK6" i="1"/>
  <c r="AM6" i="1" s="1"/>
  <c r="M6" i="1"/>
  <c r="O6" i="1" s="1"/>
  <c r="Q6" i="1" s="1"/>
  <c r="I7" i="1"/>
  <c r="K7" i="1" s="1"/>
  <c r="G8" i="1" l="1"/>
  <c r="AE8" i="1" s="1"/>
  <c r="Y7" i="1"/>
  <c r="AA7" i="1"/>
  <c r="D9" i="1"/>
  <c r="U9" i="1" s="1"/>
  <c r="U8" i="1"/>
  <c r="Y8" i="1" s="1"/>
  <c r="AK7" i="1"/>
  <c r="AM7" i="1" s="1"/>
  <c r="AA8" i="1"/>
  <c r="S6" i="1"/>
  <c r="AG8" i="1"/>
  <c r="AM5" i="1"/>
  <c r="M7" i="1"/>
  <c r="O7" i="1" s="1"/>
  <c r="Q7" i="1" s="1"/>
  <c r="G9" i="1" l="1"/>
  <c r="AE9" i="1" s="1"/>
  <c r="D10" i="1"/>
  <c r="D11" i="1" s="1"/>
  <c r="W9" i="1"/>
  <c r="AG9" i="1" s="1"/>
  <c r="AK9" i="1" s="1"/>
  <c r="AC7" i="1"/>
  <c r="I8" i="1"/>
  <c r="K8" i="1" s="1"/>
  <c r="AK8" i="1"/>
  <c r="AC8" i="1"/>
  <c r="U10" i="1"/>
  <c r="S7" i="1"/>
  <c r="AI8" i="1"/>
  <c r="I9" i="1"/>
  <c r="K9" i="1" s="1"/>
  <c r="AM8" i="1" l="1"/>
  <c r="W10" i="1"/>
  <c r="Y10" i="1" s="1"/>
  <c r="G10" i="1"/>
  <c r="AE10" i="1" s="1"/>
  <c r="AA9" i="1"/>
  <c r="Y9" i="1"/>
  <c r="M8" i="1"/>
  <c r="O8" i="1" s="1"/>
  <c r="Q8" i="1" s="1"/>
  <c r="AC9" i="1"/>
  <c r="AA10" i="1"/>
  <c r="W11" i="1"/>
  <c r="U11" i="1"/>
  <c r="AI9" i="1"/>
  <c r="AM9" i="1" s="1"/>
  <c r="M9" i="1"/>
  <c r="O9" i="1" s="1"/>
  <c r="Q9" i="1" s="1"/>
  <c r="I10" i="1"/>
  <c r="K10" i="1" s="1"/>
  <c r="D12" i="1"/>
  <c r="G11" i="1"/>
  <c r="AE11" i="1" s="1"/>
  <c r="AG10" i="1" l="1"/>
  <c r="S8" i="1"/>
  <c r="AI10" i="1"/>
  <c r="AK10" i="1"/>
  <c r="AA11" i="1"/>
  <c r="AC10" i="1"/>
  <c r="AM10" i="1"/>
  <c r="Y11" i="1"/>
  <c r="AG11" i="1"/>
  <c r="AK11" i="1" s="1"/>
  <c r="W12" i="1"/>
  <c r="U12" i="1"/>
  <c r="S9" i="1"/>
  <c r="M10" i="1"/>
  <c r="O10" i="1" s="1"/>
  <c r="Q10" i="1" s="1"/>
  <c r="I11" i="1"/>
  <c r="K11" i="1" s="1"/>
  <c r="D13" i="1"/>
  <c r="G12" i="1"/>
  <c r="AE12" i="1" s="1"/>
  <c r="AI11" i="1" l="1"/>
  <c r="AM11" i="1" s="1"/>
  <c r="S10" i="1"/>
  <c r="AC11" i="1"/>
  <c r="AA12" i="1"/>
  <c r="Y12" i="1"/>
  <c r="AC12" i="1" s="1"/>
  <c r="AG12" i="1"/>
  <c r="AK12" i="1" s="1"/>
  <c r="U13" i="1"/>
  <c r="W13" i="1"/>
  <c r="M11" i="1"/>
  <c r="O11" i="1" s="1"/>
  <c r="Q11" i="1" s="1"/>
  <c r="I12" i="1"/>
  <c r="K12" i="1" s="1"/>
  <c r="D14" i="1"/>
  <c r="G13" i="1"/>
  <c r="AE13" i="1" s="1"/>
  <c r="AA13" i="1" l="1"/>
  <c r="S11" i="1"/>
  <c r="U14" i="1"/>
  <c r="W14" i="1"/>
  <c r="AI12" i="1"/>
  <c r="AM12" i="1" s="1"/>
  <c r="Y13" i="1"/>
  <c r="AG13" i="1"/>
  <c r="AK13" i="1" s="1"/>
  <c r="M12" i="1"/>
  <c r="S12" i="1" s="1"/>
  <c r="D15" i="1"/>
  <c r="G14" i="1"/>
  <c r="AE14" i="1" s="1"/>
  <c r="I13" i="1"/>
  <c r="K13" i="1" s="1"/>
  <c r="AC13" i="1" l="1"/>
  <c r="O12" i="1"/>
  <c r="Q12" i="1" s="1"/>
  <c r="Y14" i="1"/>
  <c r="AG14" i="1"/>
  <c r="AI14" i="1"/>
  <c r="AK14" i="1"/>
  <c r="W15" i="1"/>
  <c r="U15" i="1"/>
  <c r="AI13" i="1"/>
  <c r="AM13" i="1" s="1"/>
  <c r="AA14" i="1"/>
  <c r="M13" i="1"/>
  <c r="O13" i="1" s="1"/>
  <c r="Q13" i="1" s="1"/>
  <c r="I14" i="1"/>
  <c r="K14" i="1" s="1"/>
  <c r="D16" i="1"/>
  <c r="G15" i="1"/>
  <c r="AE15" i="1" s="1"/>
  <c r="AA15" i="1" l="1"/>
  <c r="AC14" i="1"/>
  <c r="AM14" i="1"/>
  <c r="Y15" i="1"/>
  <c r="AG15" i="1"/>
  <c r="AK15" i="1" s="1"/>
  <c r="W16" i="1"/>
  <c r="U16" i="1"/>
  <c r="AA16" i="1" s="1"/>
  <c r="S13" i="1"/>
  <c r="D17" i="1"/>
  <c r="G16" i="1"/>
  <c r="AE16" i="1" s="1"/>
  <c r="I15" i="1"/>
  <c r="K15" i="1" s="1"/>
  <c r="M14" i="1"/>
  <c r="O14" i="1" s="1"/>
  <c r="Q14" i="1" s="1"/>
  <c r="S14" i="1" l="1"/>
  <c r="AC15" i="1"/>
  <c r="Y16" i="1"/>
  <c r="AC16" i="1" s="1"/>
  <c r="AG16" i="1"/>
  <c r="AK16" i="1" s="1"/>
  <c r="AI16" i="1"/>
  <c r="W17" i="1"/>
  <c r="U17" i="1"/>
  <c r="AA17" i="1" s="1"/>
  <c r="AI15" i="1"/>
  <c r="AM15" i="1" s="1"/>
  <c r="M15" i="1"/>
  <c r="O15" i="1" s="1"/>
  <c r="Q15" i="1" s="1"/>
  <c r="I16" i="1"/>
  <c r="K16" i="1" s="1"/>
  <c r="D18" i="1"/>
  <c r="G17" i="1"/>
  <c r="AE17" i="1" s="1"/>
  <c r="AM16" i="1" l="1"/>
  <c r="S15" i="1"/>
  <c r="W18" i="1"/>
  <c r="U18" i="1"/>
  <c r="AG17" i="1"/>
  <c r="AK17" i="1" s="1"/>
  <c r="Y17" i="1"/>
  <c r="AC17" i="1" s="1"/>
  <c r="I17" i="1"/>
  <c r="K17" i="1" s="1"/>
  <c r="D19" i="1"/>
  <c r="G18" i="1"/>
  <c r="AE18" i="1" s="1"/>
  <c r="M16" i="1"/>
  <c r="O16" i="1" s="1"/>
  <c r="Q16" i="1" s="1"/>
  <c r="AI17" i="1" l="1"/>
  <c r="AM17" i="1" s="1"/>
  <c r="AA18" i="1"/>
  <c r="S16" i="1"/>
  <c r="W19" i="1"/>
  <c r="U19" i="1"/>
  <c r="AG18" i="1"/>
  <c r="AK18" i="1" s="1"/>
  <c r="Y18" i="1"/>
  <c r="AC18" i="1" s="1"/>
  <c r="D20" i="1"/>
  <c r="G19" i="1"/>
  <c r="AE19" i="1" s="1"/>
  <c r="I18" i="1"/>
  <c r="K18" i="1" s="1"/>
  <c r="M17" i="1"/>
  <c r="O17" i="1" s="1"/>
  <c r="Q17" i="1" s="1"/>
  <c r="AA19" i="1" l="1"/>
  <c r="Y19" i="1"/>
  <c r="AC19" i="1" s="1"/>
  <c r="AG19" i="1"/>
  <c r="AI18" i="1"/>
  <c r="AM18" i="1" s="1"/>
  <c r="AK19" i="1"/>
  <c r="AI19" i="1"/>
  <c r="AM19" i="1" s="1"/>
  <c r="U20" i="1"/>
  <c r="W20" i="1"/>
  <c r="S17" i="1"/>
  <c r="M18" i="1"/>
  <c r="O18" i="1" s="1"/>
  <c r="Q18" i="1" s="1"/>
  <c r="I19" i="1"/>
  <c r="K19" i="1" s="1"/>
  <c r="D21" i="1"/>
  <c r="G20" i="1"/>
  <c r="AE20" i="1" s="1"/>
  <c r="AA20" i="1" l="1"/>
  <c r="U21" i="1"/>
  <c r="W21" i="1"/>
  <c r="Y20" i="1"/>
  <c r="AG20" i="1"/>
  <c r="AK20" i="1" s="1"/>
  <c r="S19" i="1"/>
  <c r="S18" i="1"/>
  <c r="I20" i="1"/>
  <c r="K20" i="1" s="1"/>
  <c r="D22" i="1"/>
  <c r="G21" i="1"/>
  <c r="AE21" i="1" s="1"/>
  <c r="M19" i="1"/>
  <c r="O19" i="1" s="1"/>
  <c r="Q19" i="1" s="1"/>
  <c r="AC20" i="1" l="1"/>
  <c r="M20" i="1"/>
  <c r="O20" i="1" s="1"/>
  <c r="Q20" i="1" s="1"/>
  <c r="Y21" i="1"/>
  <c r="AG21" i="1"/>
  <c r="AI21" i="1"/>
  <c r="AK21" i="1"/>
  <c r="U22" i="1"/>
  <c r="W22" i="1"/>
  <c r="AA21" i="1"/>
  <c r="AI20" i="1"/>
  <c r="AM20" i="1" s="1"/>
  <c r="I21" i="1"/>
  <c r="K21" i="1" s="1"/>
  <c r="D23" i="1"/>
  <c r="G22" i="1"/>
  <c r="AE22" i="1" s="1"/>
  <c r="S20" i="1" l="1"/>
  <c r="AM21" i="1"/>
  <c r="Y22" i="1"/>
  <c r="AG22" i="1"/>
  <c r="AI22" i="1" s="1"/>
  <c r="AA22" i="1"/>
  <c r="U23" i="1"/>
  <c r="W23" i="1"/>
  <c r="AC21" i="1"/>
  <c r="M21" i="1"/>
  <c r="S21" i="1" s="1"/>
  <c r="I22" i="1"/>
  <c r="K22" i="1" s="1"/>
  <c r="D24" i="1"/>
  <c r="G23" i="1"/>
  <c r="AE23" i="1" s="1"/>
  <c r="O21" i="1"/>
  <c r="Q21" i="1" s="1"/>
  <c r="AA23" i="1" l="1"/>
  <c r="AC22" i="1"/>
  <c r="W24" i="1"/>
  <c r="U24" i="1"/>
  <c r="AA24" i="1" s="1"/>
  <c r="AK22" i="1"/>
  <c r="AM22" i="1" s="1"/>
  <c r="Y23" i="1"/>
  <c r="AC23" i="1" s="1"/>
  <c r="AG23" i="1"/>
  <c r="AK23" i="1" s="1"/>
  <c r="M22" i="1"/>
  <c r="O22" i="1" s="1"/>
  <c r="Q22" i="1" s="1"/>
  <c r="I23" i="1"/>
  <c r="K23" i="1" s="1"/>
  <c r="G24" i="1"/>
  <c r="AE24" i="1" s="1"/>
  <c r="D25" i="1"/>
  <c r="AI23" i="1" l="1"/>
  <c r="S22" i="1"/>
  <c r="AM23" i="1"/>
  <c r="Y24" i="1"/>
  <c r="AC24" i="1" s="1"/>
  <c r="AG24" i="1"/>
  <c r="AK24" i="1" s="1"/>
  <c r="AI24" i="1"/>
  <c r="W25" i="1"/>
  <c r="U25" i="1"/>
  <c r="D26" i="1"/>
  <c r="G25" i="1"/>
  <c r="AE25" i="1" s="1"/>
  <c r="I24" i="1"/>
  <c r="K24" i="1" s="1"/>
  <c r="M23" i="1"/>
  <c r="O23" i="1" s="1"/>
  <c r="Q23" i="1" s="1"/>
  <c r="AM24" i="1" l="1"/>
  <c r="AA25" i="1"/>
  <c r="S23" i="1"/>
  <c r="W26" i="1"/>
  <c r="U26" i="1"/>
  <c r="AG25" i="1"/>
  <c r="AK25" i="1" s="1"/>
  <c r="Y25" i="1"/>
  <c r="AC25" i="1" s="1"/>
  <c r="M24" i="1"/>
  <c r="O24" i="1" s="1"/>
  <c r="Q24" i="1" s="1"/>
  <c r="I25" i="1"/>
  <c r="K25" i="1" s="1"/>
  <c r="D27" i="1"/>
  <c r="G26" i="1"/>
  <c r="AE26" i="1" s="1"/>
  <c r="AI25" i="1" l="1"/>
  <c r="AM25" i="1"/>
  <c r="AA26" i="1"/>
  <c r="W27" i="1"/>
  <c r="U27" i="1"/>
  <c r="S24" i="1"/>
  <c r="AG26" i="1"/>
  <c r="AK26" i="1" s="1"/>
  <c r="Y26" i="1"/>
  <c r="AC26" i="1" s="1"/>
  <c r="I26" i="1"/>
  <c r="K26" i="1" s="1"/>
  <c r="D28" i="1"/>
  <c r="G27" i="1"/>
  <c r="AE27" i="1" s="1"/>
  <c r="M25" i="1"/>
  <c r="O25" i="1" s="1"/>
  <c r="Q25" i="1" s="1"/>
  <c r="AA27" i="1" l="1"/>
  <c r="S25" i="1"/>
  <c r="AI26" i="1"/>
  <c r="AM26" i="1" s="1"/>
  <c r="Y27" i="1"/>
  <c r="AG27" i="1"/>
  <c r="AK27" i="1" s="1"/>
  <c r="W28" i="1"/>
  <c r="U28" i="1"/>
  <c r="I27" i="1"/>
  <c r="K27" i="1" s="1"/>
  <c r="D29" i="1"/>
  <c r="D30" i="1" s="1"/>
  <c r="D31" i="1" s="1"/>
  <c r="D32" i="1" s="1"/>
  <c r="G28" i="1"/>
  <c r="AE28" i="1" s="1"/>
  <c r="M26" i="1"/>
  <c r="O26" i="1" s="1"/>
  <c r="Q26" i="1" s="1"/>
  <c r="AC27" i="1" l="1"/>
  <c r="AA28" i="1"/>
  <c r="S26" i="1"/>
  <c r="M27" i="1"/>
  <c r="S27" i="1" s="1"/>
  <c r="U29" i="1"/>
  <c r="W29" i="1"/>
  <c r="Y28" i="1"/>
  <c r="AC28" i="1" s="1"/>
  <c r="AG28" i="1"/>
  <c r="AK28" i="1" s="1"/>
  <c r="AI27" i="1"/>
  <c r="AM27" i="1" s="1"/>
  <c r="G29" i="1"/>
  <c r="AE29" i="1" s="1"/>
  <c r="I28" i="1"/>
  <c r="K28" i="1" s="1"/>
  <c r="M28" i="1"/>
  <c r="O27" i="1"/>
  <c r="Q27" i="1" s="1"/>
  <c r="Y29" i="1" l="1"/>
  <c r="AG29" i="1"/>
  <c r="AA29" i="1"/>
  <c r="S28" i="1"/>
  <c r="AI29" i="1"/>
  <c r="AK29" i="1"/>
  <c r="AI28" i="1"/>
  <c r="AM28" i="1" s="1"/>
  <c r="U30" i="1"/>
  <c r="AA30" i="1" s="1"/>
  <c r="W30" i="1"/>
  <c r="O28" i="1"/>
  <c r="Q28" i="1" s="1"/>
  <c r="I29" i="1"/>
  <c r="K29" i="1" s="1"/>
  <c r="G30" i="1"/>
  <c r="AE30" i="1" s="1"/>
  <c r="M29" i="1" l="1"/>
  <c r="S29" i="1" s="1"/>
  <c r="W31" i="1"/>
  <c r="U31" i="1"/>
  <c r="AM29" i="1"/>
  <c r="Y30" i="1"/>
  <c r="AC30" i="1" s="1"/>
  <c r="AG30" i="1"/>
  <c r="AI30" i="1" s="1"/>
  <c r="AC29" i="1"/>
  <c r="I30" i="1"/>
  <c r="K30" i="1" s="1"/>
  <c r="G31" i="1"/>
  <c r="AE31" i="1" s="1"/>
  <c r="O29" i="1"/>
  <c r="Q29" i="1" s="1"/>
  <c r="AA31" i="1" l="1"/>
  <c r="M30" i="1"/>
  <c r="O30" i="1" s="1"/>
  <c r="Q30" i="1" s="1"/>
  <c r="W32" i="1"/>
  <c r="U32" i="1"/>
  <c r="Y31" i="1"/>
  <c r="AC31" i="1" s="1"/>
  <c r="AG31" i="1"/>
  <c r="AK31" i="1" s="1"/>
  <c r="S30" i="1"/>
  <c r="AK30" i="1"/>
  <c r="AM30" i="1" s="1"/>
  <c r="I31" i="1"/>
  <c r="K31" i="1" s="1"/>
  <c r="D33" i="1"/>
  <c r="G32" i="1"/>
  <c r="AE32" i="1" s="1"/>
  <c r="AA32" i="1" l="1"/>
  <c r="Y32" i="1"/>
  <c r="AG32" i="1"/>
  <c r="AK32" i="1" s="1"/>
  <c r="AI31" i="1"/>
  <c r="AM31" i="1" s="1"/>
  <c r="W33" i="1"/>
  <c r="U33" i="1"/>
  <c r="S31" i="1"/>
  <c r="I32" i="1"/>
  <c r="K32" i="1" s="1"/>
  <c r="D34" i="1"/>
  <c r="G33" i="1"/>
  <c r="AE33" i="1" s="1"/>
  <c r="M31" i="1"/>
  <c r="O31" i="1" s="1"/>
  <c r="Q31" i="1" s="1"/>
  <c r="AC32" i="1" l="1"/>
  <c r="AG33" i="1"/>
  <c r="AK33" i="1" s="1"/>
  <c r="Y33" i="1"/>
  <c r="W34" i="1"/>
  <c r="U34" i="1"/>
  <c r="AI32" i="1"/>
  <c r="AM32" i="1" s="1"/>
  <c r="AA33" i="1"/>
  <c r="D35" i="1"/>
  <c r="G34" i="1"/>
  <c r="AE34" i="1" s="1"/>
  <c r="M32" i="1"/>
  <c r="S32" i="1" s="1"/>
  <c r="I33" i="1"/>
  <c r="K33" i="1" s="1"/>
  <c r="O32" i="1" l="1"/>
  <c r="Q32" i="1" s="1"/>
  <c r="AA34" i="1"/>
  <c r="AI33" i="1"/>
  <c r="AM33" i="1" s="1"/>
  <c r="Y34" i="1"/>
  <c r="AC34" i="1" s="1"/>
  <c r="AG34" i="1"/>
  <c r="AK34" i="1" s="1"/>
  <c r="W35" i="1"/>
  <c r="U35" i="1"/>
  <c r="AC33" i="1"/>
  <c r="M33" i="1"/>
  <c r="O33" i="1" s="1"/>
  <c r="Q33" i="1" s="1"/>
  <c r="I34" i="1"/>
  <c r="K34" i="1" s="1"/>
  <c r="D36" i="1"/>
  <c r="G35" i="1"/>
  <c r="AE35" i="1" s="1"/>
  <c r="AA35" i="1" l="1"/>
  <c r="Y35" i="1"/>
  <c r="AC35" i="1" s="1"/>
  <c r="AG35" i="1"/>
  <c r="AK35" i="1" s="1"/>
  <c r="W36" i="1"/>
  <c r="U36" i="1"/>
  <c r="AI34" i="1"/>
  <c r="AM34" i="1" s="1"/>
  <c r="S33" i="1"/>
  <c r="M34" i="1"/>
  <c r="O34" i="1" s="1"/>
  <c r="Q34" i="1" s="1"/>
  <c r="I35" i="1"/>
  <c r="K35" i="1" s="1"/>
  <c r="D37" i="1"/>
  <c r="G36" i="1"/>
  <c r="AE36" i="1" s="1"/>
  <c r="AA36" i="1" l="1"/>
  <c r="S34" i="1"/>
  <c r="Y36" i="1"/>
  <c r="AG36" i="1"/>
  <c r="AK36" i="1" s="1"/>
  <c r="U37" i="1"/>
  <c r="W37" i="1"/>
  <c r="AI35" i="1"/>
  <c r="AM35" i="1" s="1"/>
  <c r="M35" i="1"/>
  <c r="O35" i="1" s="1"/>
  <c r="Q35" i="1" s="1"/>
  <c r="D38" i="1"/>
  <c r="G37" i="1"/>
  <c r="AE37" i="1" s="1"/>
  <c r="I36" i="1"/>
  <c r="K36" i="1" s="1"/>
  <c r="AC36" i="1" l="1"/>
  <c r="S35" i="1"/>
  <c r="AA37" i="1"/>
  <c r="AI36" i="1"/>
  <c r="AM36" i="1" s="1"/>
  <c r="Y37" i="1"/>
  <c r="AC37" i="1" s="1"/>
  <c r="AG37" i="1"/>
  <c r="AK37" i="1" s="1"/>
  <c r="U38" i="1"/>
  <c r="W38" i="1"/>
  <c r="M36" i="1"/>
  <c r="O36" i="1" s="1"/>
  <c r="Q36" i="1" s="1"/>
  <c r="I37" i="1"/>
  <c r="K37" i="1" s="1"/>
  <c r="M37" i="1"/>
  <c r="D39" i="1"/>
  <c r="G38" i="1"/>
  <c r="AE38" i="1" s="1"/>
  <c r="O37" i="1" l="1"/>
  <c r="Q37" i="1" s="1"/>
  <c r="AI37" i="1"/>
  <c r="AA38" i="1"/>
  <c r="Y38" i="1"/>
  <c r="AG38" i="1"/>
  <c r="AI38" i="1" s="1"/>
  <c r="AK38" i="1"/>
  <c r="S36" i="1"/>
  <c r="AM37" i="1"/>
  <c r="U39" i="1"/>
  <c r="W39" i="1"/>
  <c r="S37" i="1"/>
  <c r="I38" i="1"/>
  <c r="K38" i="1" s="1"/>
  <c r="M38" i="1"/>
  <c r="D40" i="1"/>
  <c r="G39" i="1"/>
  <c r="AE39" i="1" s="1"/>
  <c r="O38" i="1" l="1"/>
  <c r="Q38" i="1" s="1"/>
  <c r="AC38" i="1"/>
  <c r="Y39" i="1"/>
  <c r="AG39" i="1"/>
  <c r="AK39" i="1" s="1"/>
  <c r="W40" i="1"/>
  <c r="U40" i="1"/>
  <c r="AA40" i="1" s="1"/>
  <c r="AA39" i="1"/>
  <c r="AM38" i="1"/>
  <c r="S38" i="1"/>
  <c r="D41" i="1"/>
  <c r="G40" i="1"/>
  <c r="AE40" i="1" s="1"/>
  <c r="I39" i="1"/>
  <c r="K39" i="1" s="1"/>
  <c r="Y40" i="1" l="1"/>
  <c r="AC40" i="1" s="1"/>
  <c r="AG40" i="1"/>
  <c r="AK40" i="1" s="1"/>
  <c r="AI40" i="1"/>
  <c r="AI39" i="1"/>
  <c r="AM39" i="1" s="1"/>
  <c r="S39" i="1"/>
  <c r="AC39" i="1"/>
  <c r="W41" i="1"/>
  <c r="U41" i="1"/>
  <c r="M39" i="1"/>
  <c r="O39" i="1" s="1"/>
  <c r="Q39" i="1" s="1"/>
  <c r="I40" i="1"/>
  <c r="K40" i="1" s="1"/>
  <c r="D42" i="1"/>
  <c r="G41" i="1"/>
  <c r="AE41" i="1" s="1"/>
  <c r="AM40" i="1" l="1"/>
  <c r="W42" i="1"/>
  <c r="U42" i="1"/>
  <c r="AG41" i="1"/>
  <c r="AK41" i="1" s="1"/>
  <c r="Y41" i="1"/>
  <c r="AA41" i="1"/>
  <c r="I41" i="1"/>
  <c r="K41" i="1" s="1"/>
  <c r="D43" i="1"/>
  <c r="G42" i="1"/>
  <c r="AE42" i="1" s="1"/>
  <c r="M40" i="1"/>
  <c r="O40" i="1" s="1"/>
  <c r="Q40" i="1" s="1"/>
  <c r="AA42" i="1" l="1"/>
  <c r="AC41" i="1"/>
  <c r="S40" i="1"/>
  <c r="AI41" i="1"/>
  <c r="AM41" i="1" s="1"/>
  <c r="AK42" i="1"/>
  <c r="AI42" i="1"/>
  <c r="AM42" i="1" s="1"/>
  <c r="W43" i="1"/>
  <c r="U43" i="1"/>
  <c r="AG42" i="1"/>
  <c r="Y42" i="1"/>
  <c r="I42" i="1"/>
  <c r="K42" i="1" s="1"/>
  <c r="D44" i="1"/>
  <c r="G43" i="1"/>
  <c r="AE43" i="1" s="1"/>
  <c r="M41" i="1"/>
  <c r="O41" i="1" s="1"/>
  <c r="Q41" i="1" s="1"/>
  <c r="AC42" i="1" l="1"/>
  <c r="AA43" i="1"/>
  <c r="S41" i="1"/>
  <c r="U44" i="1"/>
  <c r="W44" i="1"/>
  <c r="Y43" i="1"/>
  <c r="AC43" i="1" s="1"/>
  <c r="AG43" i="1"/>
  <c r="AK43" i="1" s="1"/>
  <c r="I43" i="1"/>
  <c r="K43" i="1" s="1"/>
  <c r="D45" i="1"/>
  <c r="G44" i="1"/>
  <c r="AE44" i="1" s="1"/>
  <c r="M42" i="1"/>
  <c r="O42" i="1" s="1"/>
  <c r="Q42" i="1" s="1"/>
  <c r="S42" i="1" l="1"/>
  <c r="Y44" i="1"/>
  <c r="AG44" i="1"/>
  <c r="AK44" i="1" s="1"/>
  <c r="AA44" i="1"/>
  <c r="U45" i="1"/>
  <c r="W45" i="1"/>
  <c r="AI43" i="1"/>
  <c r="AM43" i="1" s="1"/>
  <c r="M43" i="1"/>
  <c r="S43" i="1" s="1"/>
  <c r="I44" i="1"/>
  <c r="K44" i="1" s="1"/>
  <c r="D46" i="1"/>
  <c r="G45" i="1"/>
  <c r="AE45" i="1" s="1"/>
  <c r="AI44" i="1" l="1"/>
  <c r="AM44" i="1"/>
  <c r="O43" i="1"/>
  <c r="Q43" i="1" s="1"/>
  <c r="AA45" i="1"/>
  <c r="Y45" i="1"/>
  <c r="AG45" i="1"/>
  <c r="AK45" i="1" s="1"/>
  <c r="U46" i="1"/>
  <c r="W46" i="1"/>
  <c r="AC44" i="1"/>
  <c r="M44" i="1"/>
  <c r="O44" i="1" s="1"/>
  <c r="Q44" i="1" s="1"/>
  <c r="D47" i="1"/>
  <c r="G46" i="1"/>
  <c r="AE46" i="1" s="1"/>
  <c r="I45" i="1"/>
  <c r="K45" i="1" s="1"/>
  <c r="S44" i="1" l="1"/>
  <c r="AC45" i="1"/>
  <c r="M45" i="1"/>
  <c r="O45" i="1" s="1"/>
  <c r="Q45" i="1" s="1"/>
  <c r="AA46" i="1"/>
  <c r="S45" i="1"/>
  <c r="Y46" i="1"/>
  <c r="AG46" i="1"/>
  <c r="AI46" i="1" s="1"/>
  <c r="AI45" i="1"/>
  <c r="AM45" i="1" s="1"/>
  <c r="U47" i="1"/>
  <c r="W47" i="1"/>
  <c r="D48" i="1"/>
  <c r="G47" i="1"/>
  <c r="AE47" i="1" s="1"/>
  <c r="I46" i="1"/>
  <c r="K46" i="1" s="1"/>
  <c r="AK46" i="1" l="1"/>
  <c r="AM46" i="1"/>
  <c r="AC46" i="1"/>
  <c r="AA47" i="1"/>
  <c r="Y47" i="1"/>
  <c r="AG47" i="1"/>
  <c r="AK47" i="1"/>
  <c r="AI47" i="1"/>
  <c r="AM47" i="1" s="1"/>
  <c r="W48" i="1"/>
  <c r="U48" i="1"/>
  <c r="M46" i="1"/>
  <c r="O46" i="1" s="1"/>
  <c r="Q46" i="1" s="1"/>
  <c r="I47" i="1"/>
  <c r="K47" i="1" s="1"/>
  <c r="D49" i="1"/>
  <c r="G48" i="1"/>
  <c r="AE48" i="1" s="1"/>
  <c r="AA48" i="1" l="1"/>
  <c r="AC47" i="1"/>
  <c r="S46" i="1"/>
  <c r="W49" i="1"/>
  <c r="U49" i="1"/>
  <c r="AA49" i="1" s="1"/>
  <c r="Y48" i="1"/>
  <c r="AC48" i="1" s="1"/>
  <c r="AG48" i="1"/>
  <c r="AK48" i="1" s="1"/>
  <c r="I48" i="1"/>
  <c r="K48" i="1" s="1"/>
  <c r="D50" i="1"/>
  <c r="G49" i="1"/>
  <c r="AE49" i="1" s="1"/>
  <c r="M47" i="1"/>
  <c r="O47" i="1" s="1"/>
  <c r="Q47" i="1" s="1"/>
  <c r="AI48" i="1" l="1"/>
  <c r="AM48" i="1" s="1"/>
  <c r="S47" i="1"/>
  <c r="AG49" i="1"/>
  <c r="AK49" i="1" s="1"/>
  <c r="Y49" i="1"/>
  <c r="AC49" i="1" s="1"/>
  <c r="W50" i="1"/>
  <c r="U50" i="1"/>
  <c r="AA50" i="1" s="1"/>
  <c r="M48" i="1"/>
  <c r="S48" i="1" s="1"/>
  <c r="I49" i="1"/>
  <c r="K49" i="1" s="1"/>
  <c r="G51" i="1"/>
  <c r="AE51" i="1" s="1"/>
  <c r="G50" i="1"/>
  <c r="AE50" i="1" s="1"/>
  <c r="O48" i="1" l="1"/>
  <c r="Q48" i="1" s="1"/>
  <c r="AG50" i="1"/>
  <c r="AK50" i="1" s="1"/>
  <c r="Y50" i="1"/>
  <c r="AC50" i="1" s="1"/>
  <c r="AI49" i="1"/>
  <c r="AM49" i="1" s="1"/>
  <c r="AK51" i="1"/>
  <c r="AI51" i="1"/>
  <c r="AM51" i="1" s="1"/>
  <c r="I51" i="1"/>
  <c r="K51" i="1" s="1"/>
  <c r="I50" i="1"/>
  <c r="K50" i="1" s="1"/>
  <c r="M49" i="1"/>
  <c r="O49" i="1" s="1"/>
  <c r="Q49" i="1" s="1"/>
  <c r="AI50" i="1" l="1"/>
  <c r="AM50" i="1" s="1"/>
  <c r="S49" i="1"/>
  <c r="M51" i="1"/>
  <c r="S51" i="1" s="1"/>
  <c r="M50" i="1"/>
  <c r="O50" i="1" s="1"/>
  <c r="Q50" i="1" s="1"/>
  <c r="O51" i="1" l="1"/>
  <c r="Q51" i="1" s="1"/>
  <c r="S50" i="1"/>
</calcChain>
</file>

<file path=xl/sharedStrings.xml><?xml version="1.0" encoding="utf-8"?>
<sst xmlns="http://schemas.openxmlformats.org/spreadsheetml/2006/main" count="23" uniqueCount="16">
  <si>
    <t>PP1</t>
  </si>
  <si>
    <t>PP0</t>
  </si>
  <si>
    <t>p_F_2</t>
  </si>
  <si>
    <t>p_F_1</t>
  </si>
  <si>
    <t>pi</t>
  </si>
  <si>
    <t>n</t>
  </si>
  <si>
    <t>gamma</t>
  </si>
  <si>
    <t>delta</t>
  </si>
  <si>
    <t>Var</t>
  </si>
  <si>
    <t>reduction in %</t>
  </si>
  <si>
    <t>pi_B</t>
  </si>
  <si>
    <t>s</t>
  </si>
  <si>
    <t>p_D_1</t>
  </si>
  <si>
    <t>p_D_2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</si>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</sst>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2" fontId="0" fillId="0" borderId="0" xfId="0" applyNumberFormat="1"/>
    <xf numFmtId="2" fontId="0" fillId="2" borderId="0" xfId="0" applyNumberFormat="1" applyFill="1"/>
    <xf numFmtId="164" fontId="0" fillId="0" borderId="0" xfId="0" applyNumberFormat="1"/>
    <xf numFmtId="164" fontId="0" fillId="2" borderId="0" xfId="0" applyNumberFormat="1" applyFill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Tabelle1!$D$1:$D$51</c:f>
              <c:numCache>
                <c:formatCode>0.00</c:formatCode>
                <c:ptCount val="51"/>
                <c:pt idx="0">
                  <c:v>0.25</c:v>
                </c:pt>
                <c:pt idx="1">
                  <c:v>0.245</c:v>
                </c:pt>
                <c:pt idx="2">
                  <c:v>0.24</c:v>
                </c:pt>
                <c:pt idx="3">
                  <c:v>0.23499999999999999</c:v>
                </c:pt>
                <c:pt idx="4">
                  <c:v>0.22999999999999998</c:v>
                </c:pt>
                <c:pt idx="5">
                  <c:v>0.22499999999999998</c:v>
                </c:pt>
                <c:pt idx="6">
                  <c:v>0.21999999999999997</c:v>
                </c:pt>
                <c:pt idx="7">
                  <c:v>0.21499999999999997</c:v>
                </c:pt>
                <c:pt idx="8">
                  <c:v>0.20999999999999996</c:v>
                </c:pt>
                <c:pt idx="9">
                  <c:v>0.20499999999999996</c:v>
                </c:pt>
                <c:pt idx="10">
                  <c:v>0.19999999999999996</c:v>
                </c:pt>
                <c:pt idx="11">
                  <c:v>0.19499999999999995</c:v>
                </c:pt>
                <c:pt idx="12">
                  <c:v>0.18999999999999995</c:v>
                </c:pt>
                <c:pt idx="13">
                  <c:v>0.18499999999999994</c:v>
                </c:pt>
                <c:pt idx="14">
                  <c:v>0.17999999999999994</c:v>
                </c:pt>
                <c:pt idx="15">
                  <c:v>0.17499999999999993</c:v>
                </c:pt>
                <c:pt idx="16">
                  <c:v>0.16999999999999993</c:v>
                </c:pt>
                <c:pt idx="17">
                  <c:v>0.16499999999999992</c:v>
                </c:pt>
                <c:pt idx="18">
                  <c:v>0.15999999999999992</c:v>
                </c:pt>
                <c:pt idx="19">
                  <c:v>0.15499999999999992</c:v>
                </c:pt>
                <c:pt idx="20">
                  <c:v>0.14999999999999991</c:v>
                </c:pt>
                <c:pt idx="21">
                  <c:v>0.14499999999999991</c:v>
                </c:pt>
                <c:pt idx="22">
                  <c:v>0.1399999999999999</c:v>
                </c:pt>
                <c:pt idx="23">
                  <c:v>0.1349999999999999</c:v>
                </c:pt>
                <c:pt idx="24">
                  <c:v>0.12999999999999989</c:v>
                </c:pt>
                <c:pt idx="25">
                  <c:v>0.12499999999999989</c:v>
                </c:pt>
                <c:pt idx="26">
                  <c:v>0.11999999999999988</c:v>
                </c:pt>
                <c:pt idx="27">
                  <c:v>0.11499999999999988</c:v>
                </c:pt>
                <c:pt idx="28">
                  <c:v>0.10999999999999988</c:v>
                </c:pt>
                <c:pt idx="29">
                  <c:v>0.10499999999999987</c:v>
                </c:pt>
                <c:pt idx="30">
                  <c:v>9.9999999999999867E-2</c:v>
                </c:pt>
                <c:pt idx="31">
                  <c:v>9.4999999999999862E-2</c:v>
                </c:pt>
                <c:pt idx="32">
                  <c:v>8.9999999999999858E-2</c:v>
                </c:pt>
                <c:pt idx="33">
                  <c:v>8.4999999999999853E-2</c:v>
                </c:pt>
                <c:pt idx="34">
                  <c:v>7.9999999999999849E-2</c:v>
                </c:pt>
                <c:pt idx="35">
                  <c:v>7.4999999999999845E-2</c:v>
                </c:pt>
                <c:pt idx="36">
                  <c:v>6.999999999999984E-2</c:v>
                </c:pt>
                <c:pt idx="37">
                  <c:v>6.4999999999999836E-2</c:v>
                </c:pt>
                <c:pt idx="38">
                  <c:v>5.9999999999999838E-2</c:v>
                </c:pt>
                <c:pt idx="39">
                  <c:v>5.4999999999999841E-2</c:v>
                </c:pt>
                <c:pt idx="40">
                  <c:v>4.9999999999999843E-2</c:v>
                </c:pt>
                <c:pt idx="41">
                  <c:v>4.4999999999999846E-2</c:v>
                </c:pt>
                <c:pt idx="42">
                  <c:v>3.9999999999999848E-2</c:v>
                </c:pt>
                <c:pt idx="43">
                  <c:v>3.4999999999999851E-2</c:v>
                </c:pt>
                <c:pt idx="44">
                  <c:v>2.999999999999985E-2</c:v>
                </c:pt>
                <c:pt idx="45">
                  <c:v>2.4999999999999849E-2</c:v>
                </c:pt>
                <c:pt idx="46">
                  <c:v>1.9999999999999848E-2</c:v>
                </c:pt>
                <c:pt idx="47">
                  <c:v>1.4999999999999847E-2</c:v>
                </c:pt>
                <c:pt idx="48">
                  <c:v>9.9999999999998458E-3</c:v>
                </c:pt>
                <c:pt idx="49">
                  <c:v>4.9999999999998457E-3</c:v>
                </c:pt>
                <c:pt idx="50">
                  <c:v>0</c:v>
                </c:pt>
              </c:numCache>
            </c:numRef>
          </c:xVal>
          <c:yVal>
            <c:numRef>
              <c:f>Tabelle1!$O$1:$O$51</c:f>
              <c:numCache>
                <c:formatCode>General</c:formatCode>
                <c:ptCount val="51"/>
                <c:pt idx="0">
                  <c:v>1.3088888888888887E-3</c:v>
                </c:pt>
                <c:pt idx="1">
                  <c:v>1.2977041942604855E-3</c:v>
                </c:pt>
                <c:pt idx="2">
                  <c:v>1.2866666666666664E-3</c:v>
                </c:pt>
                <c:pt idx="3">
                  <c:v>1.2757734204793031E-3</c:v>
                </c:pt>
                <c:pt idx="4">
                  <c:v>1.2650216450216449E-3</c:v>
                </c:pt>
                <c:pt idx="5">
                  <c:v>1.2544086021505374E-3</c:v>
                </c:pt>
                <c:pt idx="6">
                  <c:v>1.243931623931624E-3</c:v>
                </c:pt>
                <c:pt idx="7">
                  <c:v>1.233588110403397E-3</c:v>
                </c:pt>
                <c:pt idx="8">
                  <c:v>1.2233755274261601E-3</c:v>
                </c:pt>
                <c:pt idx="9">
                  <c:v>1.2132914046121591E-3</c:v>
                </c:pt>
                <c:pt idx="10">
                  <c:v>1.2033333333333332E-3</c:v>
                </c:pt>
                <c:pt idx="11">
                  <c:v>1.1934989648033126E-3</c:v>
                </c:pt>
                <c:pt idx="12">
                  <c:v>1.1837860082304526E-3</c:v>
                </c:pt>
                <c:pt idx="13">
                  <c:v>1.1741922290388544E-3</c:v>
                </c:pt>
                <c:pt idx="14">
                  <c:v>1.1647154471544714E-3</c:v>
                </c:pt>
                <c:pt idx="15">
                  <c:v>1.1553535353535352E-3</c:v>
                </c:pt>
                <c:pt idx="16">
                  <c:v>1.1461044176706823E-3</c:v>
                </c:pt>
                <c:pt idx="17">
                  <c:v>1.1369660678642712E-3</c:v>
                </c:pt>
                <c:pt idx="18">
                  <c:v>1.1279365079365077E-3</c:v>
                </c:pt>
                <c:pt idx="19">
                  <c:v>1.1190138067061143E-3</c:v>
                </c:pt>
                <c:pt idx="20">
                  <c:v>1.1101960784313722E-3</c:v>
                </c:pt>
                <c:pt idx="21">
                  <c:v>1.1014814814814813E-3</c:v>
                </c:pt>
                <c:pt idx="22">
                  <c:v>1.0928682170542633E-3</c:v>
                </c:pt>
                <c:pt idx="23">
                  <c:v>1.0843545279383428E-3</c:v>
                </c:pt>
                <c:pt idx="24">
                  <c:v>1.0759386973180076E-3</c:v>
                </c:pt>
                <c:pt idx="25">
                  <c:v>1.0676190476190475E-3</c:v>
                </c:pt>
                <c:pt idx="26">
                  <c:v>1.0593939393939392E-3</c:v>
                </c:pt>
                <c:pt idx="27">
                  <c:v>1.0512617702448208E-3</c:v>
                </c:pt>
                <c:pt idx="28">
                  <c:v>1.0432209737827713E-3</c:v>
                </c:pt>
                <c:pt idx="29">
                  <c:v>1.0352700186219738E-3</c:v>
                </c:pt>
                <c:pt idx="30">
                  <c:v>1.0274074074074074E-3</c:v>
                </c:pt>
                <c:pt idx="31">
                  <c:v>1.0196316758747698E-3</c:v>
                </c:pt>
                <c:pt idx="32">
                  <c:v>1.0119413919413916E-3</c:v>
                </c:pt>
                <c:pt idx="33">
                  <c:v>1.0043351548269578E-3</c:v>
                </c:pt>
                <c:pt idx="34">
                  <c:v>9.9681159420289805E-4</c:v>
                </c:pt>
                <c:pt idx="35">
                  <c:v>9.8936936936936922E-4</c:v>
                </c:pt>
                <c:pt idx="36">
                  <c:v>9.8200716845878101E-4</c:v>
                </c:pt>
                <c:pt idx="37">
                  <c:v>9.7472370766488355E-4</c:v>
                </c:pt>
                <c:pt idx="38">
                  <c:v>9.6751773049645346E-4</c:v>
                </c:pt>
                <c:pt idx="39">
                  <c:v>9.6038800705467364E-4</c:v>
                </c:pt>
                <c:pt idx="40">
                  <c:v>9.5333333333333294E-4</c:v>
                </c:pt>
                <c:pt idx="41">
                  <c:v>9.4635253054101186E-4</c:v>
                </c:pt>
                <c:pt idx="42">
                  <c:v>9.3944444444444392E-4</c:v>
                </c:pt>
                <c:pt idx="43">
                  <c:v>9.3260794473229653E-4</c:v>
                </c:pt>
                <c:pt idx="44">
                  <c:v>9.258419243986253E-4</c:v>
                </c:pt>
                <c:pt idx="45">
                  <c:v>9.1914529914529871E-4</c:v>
                </c:pt>
                <c:pt idx="46">
                  <c:v>9.1251700680272077E-4</c:v>
                </c:pt>
                <c:pt idx="47">
                  <c:v>9.0595600676818939E-4</c:v>
                </c:pt>
                <c:pt idx="48">
                  <c:v>8.9946127946127926E-4</c:v>
                </c:pt>
                <c:pt idx="49">
                  <c:v>8.9303182579564462E-4</c:v>
                </c:pt>
                <c:pt idx="50">
                  <c:v>8.8666666666666668E-4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5F-4580-8514-275425A6AD29}"/>
            </c:ext>
          </c:extLst>
        </c:ser>
        <c:ser>
          <c:idx val="1"/>
          <c:order val="1"/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Tabelle1!$D$1:$D$51</c:f>
              <c:numCache>
                <c:formatCode>0.00</c:formatCode>
                <c:ptCount val="51"/>
                <c:pt idx="0">
                  <c:v>0.25</c:v>
                </c:pt>
                <c:pt idx="1">
                  <c:v>0.245</c:v>
                </c:pt>
                <c:pt idx="2">
                  <c:v>0.24</c:v>
                </c:pt>
                <c:pt idx="3">
                  <c:v>0.23499999999999999</c:v>
                </c:pt>
                <c:pt idx="4">
                  <c:v>0.22999999999999998</c:v>
                </c:pt>
                <c:pt idx="5">
                  <c:v>0.22499999999999998</c:v>
                </c:pt>
                <c:pt idx="6">
                  <c:v>0.21999999999999997</c:v>
                </c:pt>
                <c:pt idx="7">
                  <c:v>0.21499999999999997</c:v>
                </c:pt>
                <c:pt idx="8">
                  <c:v>0.20999999999999996</c:v>
                </c:pt>
                <c:pt idx="9">
                  <c:v>0.20499999999999996</c:v>
                </c:pt>
                <c:pt idx="10">
                  <c:v>0.19999999999999996</c:v>
                </c:pt>
                <c:pt idx="11">
                  <c:v>0.19499999999999995</c:v>
                </c:pt>
                <c:pt idx="12">
                  <c:v>0.18999999999999995</c:v>
                </c:pt>
                <c:pt idx="13">
                  <c:v>0.18499999999999994</c:v>
                </c:pt>
                <c:pt idx="14">
                  <c:v>0.17999999999999994</c:v>
                </c:pt>
                <c:pt idx="15">
                  <c:v>0.17499999999999993</c:v>
                </c:pt>
                <c:pt idx="16">
                  <c:v>0.16999999999999993</c:v>
                </c:pt>
                <c:pt idx="17">
                  <c:v>0.16499999999999992</c:v>
                </c:pt>
                <c:pt idx="18">
                  <c:v>0.15999999999999992</c:v>
                </c:pt>
                <c:pt idx="19">
                  <c:v>0.15499999999999992</c:v>
                </c:pt>
                <c:pt idx="20">
                  <c:v>0.14999999999999991</c:v>
                </c:pt>
                <c:pt idx="21">
                  <c:v>0.14499999999999991</c:v>
                </c:pt>
                <c:pt idx="22">
                  <c:v>0.1399999999999999</c:v>
                </c:pt>
                <c:pt idx="23">
                  <c:v>0.1349999999999999</c:v>
                </c:pt>
                <c:pt idx="24">
                  <c:v>0.12999999999999989</c:v>
                </c:pt>
                <c:pt idx="25">
                  <c:v>0.12499999999999989</c:v>
                </c:pt>
                <c:pt idx="26">
                  <c:v>0.11999999999999988</c:v>
                </c:pt>
                <c:pt idx="27">
                  <c:v>0.11499999999999988</c:v>
                </c:pt>
                <c:pt idx="28">
                  <c:v>0.10999999999999988</c:v>
                </c:pt>
                <c:pt idx="29">
                  <c:v>0.10499999999999987</c:v>
                </c:pt>
                <c:pt idx="30">
                  <c:v>9.9999999999999867E-2</c:v>
                </c:pt>
                <c:pt idx="31">
                  <c:v>9.4999999999999862E-2</c:v>
                </c:pt>
                <c:pt idx="32">
                  <c:v>8.9999999999999858E-2</c:v>
                </c:pt>
                <c:pt idx="33">
                  <c:v>8.4999999999999853E-2</c:v>
                </c:pt>
                <c:pt idx="34">
                  <c:v>7.9999999999999849E-2</c:v>
                </c:pt>
                <c:pt idx="35">
                  <c:v>7.4999999999999845E-2</c:v>
                </c:pt>
                <c:pt idx="36">
                  <c:v>6.999999999999984E-2</c:v>
                </c:pt>
                <c:pt idx="37">
                  <c:v>6.4999999999999836E-2</c:v>
                </c:pt>
                <c:pt idx="38">
                  <c:v>5.9999999999999838E-2</c:v>
                </c:pt>
                <c:pt idx="39">
                  <c:v>5.4999999999999841E-2</c:v>
                </c:pt>
                <c:pt idx="40">
                  <c:v>4.9999999999999843E-2</c:v>
                </c:pt>
                <c:pt idx="41">
                  <c:v>4.4999999999999846E-2</c:v>
                </c:pt>
                <c:pt idx="42">
                  <c:v>3.9999999999999848E-2</c:v>
                </c:pt>
                <c:pt idx="43">
                  <c:v>3.4999999999999851E-2</c:v>
                </c:pt>
                <c:pt idx="44">
                  <c:v>2.999999999999985E-2</c:v>
                </c:pt>
                <c:pt idx="45">
                  <c:v>2.4999999999999849E-2</c:v>
                </c:pt>
                <c:pt idx="46">
                  <c:v>1.9999999999999848E-2</c:v>
                </c:pt>
                <c:pt idx="47">
                  <c:v>1.4999999999999847E-2</c:v>
                </c:pt>
                <c:pt idx="48">
                  <c:v>9.9999999999998458E-3</c:v>
                </c:pt>
                <c:pt idx="49">
                  <c:v>4.9999999999998457E-3</c:v>
                </c:pt>
                <c:pt idx="50">
                  <c:v>0</c:v>
                </c:pt>
              </c:numCache>
            </c:numRef>
          </c:xVal>
          <c:yVal>
            <c:numRef>
              <c:f>Tabelle1!$P$1:$P$51</c:f>
              <c:numCache>
                <c:formatCode>General</c:formatCode>
                <c:ptCount val="51"/>
                <c:pt idx="0">
                  <c:v>4.1999999999999996E-4</c:v>
                </c:pt>
                <c:pt idx="1">
                  <c:v>4.1999999999999996E-4</c:v>
                </c:pt>
                <c:pt idx="2">
                  <c:v>4.1999999999999996E-4</c:v>
                </c:pt>
                <c:pt idx="3">
                  <c:v>4.1999999999999996E-4</c:v>
                </c:pt>
                <c:pt idx="4">
                  <c:v>4.1999999999999996E-4</c:v>
                </c:pt>
                <c:pt idx="5">
                  <c:v>4.1999999999999996E-4</c:v>
                </c:pt>
                <c:pt idx="6">
                  <c:v>4.1999999999999996E-4</c:v>
                </c:pt>
                <c:pt idx="7">
                  <c:v>4.1999999999999996E-4</c:v>
                </c:pt>
                <c:pt idx="8">
                  <c:v>4.1999999999999996E-4</c:v>
                </c:pt>
                <c:pt idx="9">
                  <c:v>4.1999999999999996E-4</c:v>
                </c:pt>
                <c:pt idx="10">
                  <c:v>4.1999999999999996E-4</c:v>
                </c:pt>
                <c:pt idx="11">
                  <c:v>4.1999999999999996E-4</c:v>
                </c:pt>
                <c:pt idx="12">
                  <c:v>4.1999999999999996E-4</c:v>
                </c:pt>
                <c:pt idx="13">
                  <c:v>4.1999999999999996E-4</c:v>
                </c:pt>
                <c:pt idx="14">
                  <c:v>4.1999999999999996E-4</c:v>
                </c:pt>
                <c:pt idx="15">
                  <c:v>4.1999999999999996E-4</c:v>
                </c:pt>
                <c:pt idx="16">
                  <c:v>4.1999999999999996E-4</c:v>
                </c:pt>
                <c:pt idx="17">
                  <c:v>4.1999999999999996E-4</c:v>
                </c:pt>
                <c:pt idx="18">
                  <c:v>4.1999999999999996E-4</c:v>
                </c:pt>
                <c:pt idx="19">
                  <c:v>4.1999999999999996E-4</c:v>
                </c:pt>
                <c:pt idx="20">
                  <c:v>4.1999999999999996E-4</c:v>
                </c:pt>
                <c:pt idx="21">
                  <c:v>4.1999999999999996E-4</c:v>
                </c:pt>
                <c:pt idx="22">
                  <c:v>4.1999999999999996E-4</c:v>
                </c:pt>
                <c:pt idx="23">
                  <c:v>4.1999999999999996E-4</c:v>
                </c:pt>
                <c:pt idx="24">
                  <c:v>4.1999999999999996E-4</c:v>
                </c:pt>
                <c:pt idx="25">
                  <c:v>4.1999999999999996E-4</c:v>
                </c:pt>
                <c:pt idx="26">
                  <c:v>4.1999999999999996E-4</c:v>
                </c:pt>
                <c:pt idx="27">
                  <c:v>4.1999999999999996E-4</c:v>
                </c:pt>
                <c:pt idx="28">
                  <c:v>4.1999999999999996E-4</c:v>
                </c:pt>
                <c:pt idx="29">
                  <c:v>4.1999999999999996E-4</c:v>
                </c:pt>
                <c:pt idx="30">
                  <c:v>4.1999999999999996E-4</c:v>
                </c:pt>
                <c:pt idx="31">
                  <c:v>4.1999999999999996E-4</c:v>
                </c:pt>
                <c:pt idx="32">
                  <c:v>4.1999999999999996E-4</c:v>
                </c:pt>
                <c:pt idx="33">
                  <c:v>4.1999999999999996E-4</c:v>
                </c:pt>
                <c:pt idx="34">
                  <c:v>4.1999999999999996E-4</c:v>
                </c:pt>
                <c:pt idx="35">
                  <c:v>4.1999999999999996E-4</c:v>
                </c:pt>
                <c:pt idx="36">
                  <c:v>4.1999999999999996E-4</c:v>
                </c:pt>
                <c:pt idx="37">
                  <c:v>4.1999999999999996E-4</c:v>
                </c:pt>
                <c:pt idx="38">
                  <c:v>4.1999999999999996E-4</c:v>
                </c:pt>
                <c:pt idx="39">
                  <c:v>4.1999999999999996E-4</c:v>
                </c:pt>
                <c:pt idx="40">
                  <c:v>4.1999999999999996E-4</c:v>
                </c:pt>
                <c:pt idx="41">
                  <c:v>4.1999999999999996E-4</c:v>
                </c:pt>
                <c:pt idx="42">
                  <c:v>4.1999999999999996E-4</c:v>
                </c:pt>
                <c:pt idx="43">
                  <c:v>4.1999999999999996E-4</c:v>
                </c:pt>
                <c:pt idx="44">
                  <c:v>4.1999999999999996E-4</c:v>
                </c:pt>
                <c:pt idx="45">
                  <c:v>4.1999999999999996E-4</c:v>
                </c:pt>
                <c:pt idx="46">
                  <c:v>4.1999999999999996E-4</c:v>
                </c:pt>
                <c:pt idx="47">
                  <c:v>4.1999999999999996E-4</c:v>
                </c:pt>
                <c:pt idx="48">
                  <c:v>4.1999999999999996E-4</c:v>
                </c:pt>
                <c:pt idx="49">
                  <c:v>4.1999999999999996E-4</c:v>
                </c:pt>
                <c:pt idx="50">
                  <c:v>4.1999999999999996E-4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B3-48CB-AE32-132FD36747D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B4-4DF1-9A8C-8410B036A0BA}"/>
              </c:ext>
            </c:extLst>
          </c:dPt>
          <c:xVal>
            <c:numRef>
              <c:f>Tabelle1!$A$9:$A$10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Tabelle1!$B$9:$B$10</c:f>
              <c:numCache>
                <c:formatCode>General</c:formatCode>
                <c:ptCount val="2"/>
                <c:pt idx="0">
                  <c:v>0</c:v>
                </c:pt>
                <c:pt idx="1">
                  <c:v>1.4E-3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8B4-4DF1-9A8C-8410B036A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225072"/>
        <c:axId val="426228680"/>
      </c:scatterChart>
      <c:valAx>
        <c:axId val="426225072"/>
        <c:scaling>
          <c:orientation val="minMax"/>
          <c:max val="0.25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6228680"/>
        <c:crosses val="autoZero"/>
        <c:crossBetween val="midCat"/>
      </c:valAx>
      <c:valAx>
        <c:axId val="426228680"/>
        <c:scaling>
          <c:orientation val="minMax"/>
          <c:max val="1.4000000000000004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V(</a:t>
                </a:r>
                <a:r>
                  <a:rPr lang="de-DE" sz="12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Symbol" panose="05050102010706020507" pitchFamily="18" charset="2"/>
                  </a:rPr>
                  <a:t>p</a:t>
                </a:r>
                <a:r>
                  <a:rPr lang="en-US" sz="1200" b="0" i="0" u="none" strike="noStrike" baseline="-25000">
                    <a:effectLst/>
                    <a:sym typeface="Euclid Math One" panose="05050601010101010101" pitchFamily="18" charset="2"/>
                  </a:rPr>
                  <a:t></a:t>
                </a:r>
                <a:r>
                  <a:rPr lang="de-DE" sz="1200" baseline="-2500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,SI</a:t>
                </a:r>
                <a:r>
                  <a:rPr lang="de-DE" sz="120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622507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361950</xdr:colOff>
      <xdr:row>3</xdr:row>
      <xdr:rowOff>15873</xdr:rowOff>
    </xdr:from>
    <xdr:to>
      <xdr:col>34</xdr:col>
      <xdr:colOff>268816</xdr:colOff>
      <xdr:row>30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7B706B7-954A-43EB-ADE9-1BA6294B7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02F2-3F62-4D1C-BDD5-250AF69B2F22}">
  <dimension ref="A1:AM51"/>
  <sheetViews>
    <sheetView tabSelected="1" zoomScaleNormal="100" workbookViewId="0">
      <selection activeCell="S34" sqref="S34"/>
    </sheetView>
  </sheetViews>
  <sheetFormatPr baseColWidth="10" defaultRowHeight="15" x14ac:dyDescent="0.25"/>
  <cols>
    <col min="1" max="1" width="3.85546875" bestFit="1" customWidth="1"/>
    <col min="2" max="2" width="7.85546875" bestFit="1" customWidth="1"/>
    <col min="3" max="3" width="3.85546875" bestFit="1" customWidth="1"/>
    <col min="4" max="5" width="8.28515625" style="6" customWidth="1"/>
    <col min="6" max="6" width="5.85546875" bestFit="1" customWidth="1"/>
    <col min="7" max="7" width="7.140625" customWidth="1"/>
    <col min="8" max="8" width="5.85546875" bestFit="1" customWidth="1"/>
    <col min="9" max="9" width="7.140625" customWidth="1"/>
    <col min="10" max="10" width="7" bestFit="1" customWidth="1"/>
    <col min="11" max="11" width="7.140625" customWidth="1"/>
    <col min="12" max="12" width="5" bestFit="1" customWidth="1"/>
    <col min="13" max="13" width="7.140625" customWidth="1"/>
    <col min="14" max="14" width="3.5703125" bestFit="1" customWidth="1"/>
    <col min="15" max="15" width="8.7109375" style="3" customWidth="1"/>
    <col min="16" max="17" width="8.7109375" customWidth="1"/>
    <col min="18" max="18" width="12.7109375" bestFit="1" customWidth="1"/>
    <col min="19" max="19" width="8.7109375" customWidth="1"/>
    <col min="20" max="20" width="4.85546875" bestFit="1" customWidth="1"/>
    <col min="21" max="21" width="7.140625" customWidth="1"/>
    <col min="22" max="22" width="2.5703125" customWidth="1"/>
    <col min="23" max="23" width="7.140625" customWidth="1"/>
    <col min="24" max="24" width="7.42578125" bestFit="1" customWidth="1"/>
    <col min="25" max="25" width="7.140625" customWidth="1"/>
    <col min="26" max="26" width="5.5703125" bestFit="1" customWidth="1"/>
    <col min="27" max="27" width="7.140625" customWidth="1"/>
    <col min="28" max="28" width="4" bestFit="1" customWidth="1"/>
    <col min="29" max="29" width="9.28515625" style="3" customWidth="1"/>
    <col min="30" max="30" width="6.42578125" bestFit="1" customWidth="1"/>
    <col min="31" max="31" width="7.140625" customWidth="1"/>
    <col min="32" max="32" width="6.42578125" bestFit="1" customWidth="1"/>
    <col min="33" max="33" width="7.140625" customWidth="1"/>
    <col min="34" max="34" width="7.42578125" bestFit="1" customWidth="1"/>
    <col min="35" max="35" width="7.140625" customWidth="1"/>
    <col min="36" max="36" width="5.5703125" bestFit="1" customWidth="1"/>
    <col min="37" max="37" width="7.140625" customWidth="1"/>
    <col min="38" max="38" width="4" bestFit="1" customWidth="1"/>
    <col min="39" max="39" width="8.7109375" customWidth="1"/>
  </cols>
  <sheetData>
    <row r="1" spans="1:39" x14ac:dyDescent="0.25">
      <c r="A1" t="s">
        <v>0</v>
      </c>
      <c r="B1">
        <v>0.25</v>
      </c>
      <c r="C1" s="1" t="s">
        <v>1</v>
      </c>
      <c r="D1" s="6">
        <f>B1</f>
        <v>0.25</v>
      </c>
      <c r="E1" s="6">
        <v>0.25</v>
      </c>
      <c r="F1" s="1" t="s">
        <v>2</v>
      </c>
      <c r="G1">
        <f>(1-D1)*$B$1/(1-$B$1*D1)</f>
        <v>0.2</v>
      </c>
      <c r="H1" s="1" t="s">
        <v>3</v>
      </c>
      <c r="I1">
        <f>G1/$B$1</f>
        <v>0.8</v>
      </c>
      <c r="J1" s="1" t="s">
        <v>6</v>
      </c>
      <c r="K1">
        <f>(1-I1-G1)/(I1-G1)</f>
        <v>-9.2518585385429703E-17</v>
      </c>
      <c r="L1" s="1" t="s">
        <v>7</v>
      </c>
      <c r="M1">
        <f>G1*(1-G1)/(I1-G1)^2</f>
        <v>0.44444444444444442</v>
      </c>
      <c r="N1" s="1" t="s">
        <v>8</v>
      </c>
      <c r="O1" s="3">
        <f>$B$3*(1-$B$3)/$B$4+(K1*$B$3+M1)/$B$4</f>
        <v>1.3088888888888887E-3</v>
      </c>
      <c r="P1">
        <f>$B$5</f>
        <v>4.1999999999999996E-4</v>
      </c>
      <c r="Q1">
        <f>O1</f>
        <v>1.3088888888888887E-3</v>
      </c>
      <c r="R1" s="1" t="s">
        <v>9</v>
      </c>
      <c r="S1">
        <f>(1-((K1*$B$3+M1)/$B$4)/(($K$1*$B$3+$M$1)/$B$4))*100</f>
        <v>0</v>
      </c>
      <c r="T1" s="2" t="s">
        <v>10</v>
      </c>
      <c r="U1">
        <f t="shared" ref="U1:U32" si="0">($B$1-D1*$B$1)/(D1-2*D1*$B$1+$B$1)</f>
        <v>0.5</v>
      </c>
      <c r="V1" s="2" t="s">
        <v>11</v>
      </c>
      <c r="W1">
        <f t="shared" ref="W1:W32" si="1">(1-$B$1)*(1-D1)/(1-D1*$B$1)</f>
        <v>0.6</v>
      </c>
      <c r="X1" s="2" t="s">
        <v>6</v>
      </c>
      <c r="Y1">
        <f>(1-W1)*(1-2*U1)/W1</f>
        <v>0</v>
      </c>
      <c r="Z1" s="2" t="s">
        <v>7</v>
      </c>
      <c r="AA1">
        <f>U1*(1-W1-U1*(1-W1)^2)/W1^2</f>
        <v>0.44444444444444448</v>
      </c>
      <c r="AB1" s="2" t="s">
        <v>8</v>
      </c>
      <c r="AC1" s="3">
        <f>$B$3*(1-$B$3)/$B$4+(Y1*$B$3+AA1)/$B$4</f>
        <v>1.3088888888888889E-3</v>
      </c>
      <c r="AD1" s="1" t="s">
        <v>12</v>
      </c>
      <c r="AE1">
        <f t="shared" ref="AE1:AE32" si="2">G1</f>
        <v>0.2</v>
      </c>
      <c r="AF1" s="1" t="s">
        <v>13</v>
      </c>
      <c r="AG1">
        <f>W1</f>
        <v>0.6</v>
      </c>
      <c r="AH1" s="2" t="s">
        <v>6</v>
      </c>
      <c r="AI1">
        <f>(1-2*AE1-AG1)/AG1</f>
        <v>0</v>
      </c>
      <c r="AJ1" s="2" t="s">
        <v>7</v>
      </c>
      <c r="AK1">
        <f>AE1*(1-AE1)/AG1^2</f>
        <v>0.44444444444444453</v>
      </c>
      <c r="AL1" s="2" t="s">
        <v>8</v>
      </c>
      <c r="AM1" s="3">
        <f>$B$3*(1-$B$3)/$B$4+(AI1*$B$3+AK1)/$B$4</f>
        <v>1.3088888888888889E-3</v>
      </c>
    </row>
    <row r="2" spans="1:39" x14ac:dyDescent="0.25">
      <c r="D2" s="6">
        <f>D1-0.005</f>
        <v>0.245</v>
      </c>
      <c r="G2">
        <f t="shared" ref="G2:G51" si="3">(1-D2)*$B$1/(1-$B$1*D2)</f>
        <v>0.20106524633821571</v>
      </c>
      <c r="I2">
        <f t="shared" ref="I2:I51" si="4">G2/$B$1</f>
        <v>0.80426098535286283</v>
      </c>
      <c r="K2">
        <f t="shared" ref="K2:K51" si="5">(1-I2-G2)/(I2-G2)</f>
        <v>-8.8300220750551547E-3</v>
      </c>
      <c r="M2">
        <f t="shared" ref="M2:M51" si="6">G2*(1-G2)/(I2-G2)^2</f>
        <v>0.44150110375275931</v>
      </c>
      <c r="O2" s="3">
        <f t="shared" ref="O2:O51" si="7">$B$3*(1-$B$3)/$B$4+(K2*$B$3+M2)/$B$4</f>
        <v>1.2977041942604855E-3</v>
      </c>
      <c r="P2">
        <f>$B$5</f>
        <v>4.1999999999999996E-4</v>
      </c>
      <c r="Q2">
        <f t="shared" ref="Q2:Q51" si="8">O2</f>
        <v>1.2977041942604855E-3</v>
      </c>
      <c r="S2">
        <f>(1-((K2*$B$3+M2)/$B$4)/(($K$1*$B$3+$M$1)/$B$4))*100</f>
        <v>1.2582781456953684</v>
      </c>
      <c r="U2">
        <f t="shared" si="0"/>
        <v>0.50671140939597314</v>
      </c>
      <c r="W2">
        <f t="shared" si="1"/>
        <v>0.60319573901464718</v>
      </c>
      <c r="Y2">
        <f t="shared" ref="Y2:Y51" si="9">(1-W2)*(1-2*U2)/W2</f>
        <v>-8.8300220750551738E-3</v>
      </c>
      <c r="AA2">
        <f t="shared" ref="AA2:AA51" si="10">U2*(1-W2-U2*(1-W2)^2)/W2^2</f>
        <v>0.44150110375275925</v>
      </c>
      <c r="AC2" s="3">
        <f t="shared" ref="AC2:AC51" si="11">$B$3*(1-$B$3)/$B$4+(Y2*$B$3+AA2)/$B$4</f>
        <v>1.2977041942604853E-3</v>
      </c>
      <c r="AE2">
        <f t="shared" si="2"/>
        <v>0.20106524633821571</v>
      </c>
      <c r="AG2">
        <f t="shared" ref="AG2:AG51" si="12">W2</f>
        <v>0.60319573901464718</v>
      </c>
      <c r="AI2">
        <f t="shared" ref="AI2:AI51" si="13">(1-2*AE2-AG2)/AG2</f>
        <v>-8.8300220750552466E-3</v>
      </c>
      <c r="AK2">
        <f t="shared" ref="AK2:AK51" si="14">AE2*(1-AE2)/AG2^2</f>
        <v>0.44150110375275931</v>
      </c>
      <c r="AM2" s="3">
        <f t="shared" ref="AM2:AM51" si="15">$B$3*(1-$B$3)/$B$4+(AI2*$B$3+AK2)/$B$4</f>
        <v>1.2977041942604855E-3</v>
      </c>
    </row>
    <row r="3" spans="1:39" x14ac:dyDescent="0.25">
      <c r="A3" t="s">
        <v>4</v>
      </c>
      <c r="B3">
        <v>0.3</v>
      </c>
      <c r="D3" s="6">
        <f t="shared" ref="D3:D50" si="16">D2-0.005</f>
        <v>0.24</v>
      </c>
      <c r="G3">
        <f t="shared" si="3"/>
        <v>0.2021276595744681</v>
      </c>
      <c r="I3">
        <f t="shared" si="4"/>
        <v>0.8085106382978724</v>
      </c>
      <c r="K3">
        <f t="shared" si="5"/>
        <v>-1.7543859649122924E-2</v>
      </c>
      <c r="M3">
        <f t="shared" si="6"/>
        <v>0.4385964912280701</v>
      </c>
      <c r="O3" s="3">
        <f t="shared" si="7"/>
        <v>1.2866666666666664E-3</v>
      </c>
      <c r="P3">
        <f t="shared" ref="P3:P51" si="17">$B$5</f>
        <v>4.1999999999999996E-4</v>
      </c>
      <c r="Q3">
        <f t="shared" si="8"/>
        <v>1.2866666666666664E-3</v>
      </c>
      <c r="S3">
        <f t="shared" ref="S3:S51" si="18">(1-((K3*$B$3+M3)/$B$4)/(($K$1*$B$3+$M$1)/$B$4))*100</f>
        <v>2.5000000000000133</v>
      </c>
      <c r="U3">
        <f t="shared" si="0"/>
        <v>0.51351351351351349</v>
      </c>
      <c r="W3">
        <f t="shared" si="1"/>
        <v>0.60638297872340441</v>
      </c>
      <c r="Y3">
        <f t="shared" si="9"/>
        <v>-1.7543859649122761E-2</v>
      </c>
      <c r="AA3">
        <f t="shared" si="10"/>
        <v>0.43859649122806982</v>
      </c>
      <c r="AC3" s="3">
        <f t="shared" si="11"/>
        <v>1.286666666666666E-3</v>
      </c>
      <c r="AE3">
        <f t="shared" si="2"/>
        <v>0.2021276595744681</v>
      </c>
      <c r="AG3">
        <f t="shared" si="12"/>
        <v>0.60638297872340441</v>
      </c>
      <c r="AI3">
        <f t="shared" si="13"/>
        <v>-1.7543859649123101E-2</v>
      </c>
      <c r="AK3">
        <f t="shared" si="14"/>
        <v>0.43859649122806993</v>
      </c>
      <c r="AM3" s="3">
        <f t="shared" si="15"/>
        <v>1.286666666666666E-3</v>
      </c>
    </row>
    <row r="4" spans="1:39" x14ac:dyDescent="0.25">
      <c r="A4" t="s">
        <v>5</v>
      </c>
      <c r="B4">
        <v>500</v>
      </c>
      <c r="D4" s="6">
        <f t="shared" si="16"/>
        <v>0.23499999999999999</v>
      </c>
      <c r="G4">
        <f t="shared" si="3"/>
        <v>0.20318725099601592</v>
      </c>
      <c r="I4">
        <f t="shared" si="4"/>
        <v>0.81274900398406369</v>
      </c>
      <c r="K4">
        <f t="shared" si="5"/>
        <v>-2.6143790849673092E-2</v>
      </c>
      <c r="M4">
        <f t="shared" si="6"/>
        <v>0.43572984749455346</v>
      </c>
      <c r="O4" s="3">
        <f t="shared" si="7"/>
        <v>1.2757734204793031E-3</v>
      </c>
      <c r="P4">
        <f t="shared" si="17"/>
        <v>4.1999999999999996E-4</v>
      </c>
      <c r="Q4">
        <f t="shared" si="8"/>
        <v>1.2757734204793031E-3</v>
      </c>
      <c r="S4">
        <f t="shared" si="18"/>
        <v>3.7254901960783959</v>
      </c>
      <c r="U4">
        <f t="shared" si="0"/>
        <v>0.52040816326530615</v>
      </c>
      <c r="W4">
        <f t="shared" si="1"/>
        <v>0.60956175298804782</v>
      </c>
      <c r="Y4">
        <f t="shared" si="9"/>
        <v>-2.6143790849673231E-2</v>
      </c>
      <c r="AA4">
        <f t="shared" si="10"/>
        <v>0.43572984749455335</v>
      </c>
      <c r="AC4" s="3">
        <f t="shared" si="11"/>
        <v>1.2757734204793026E-3</v>
      </c>
      <c r="AE4">
        <f t="shared" si="2"/>
        <v>0.20318725099601592</v>
      </c>
      <c r="AG4">
        <f t="shared" si="12"/>
        <v>0.60956175298804782</v>
      </c>
      <c r="AI4">
        <f t="shared" si="13"/>
        <v>-2.6143790849673179E-2</v>
      </c>
      <c r="AK4">
        <f t="shared" si="14"/>
        <v>0.43572984749455329</v>
      </c>
      <c r="AM4" s="3">
        <f t="shared" si="15"/>
        <v>1.2757734204793026E-3</v>
      </c>
    </row>
    <row r="5" spans="1:39" x14ac:dyDescent="0.25">
      <c r="A5" t="s">
        <v>8</v>
      </c>
      <c r="B5">
        <f>B3*(1-B3)/B4</f>
        <v>4.1999999999999996E-4</v>
      </c>
      <c r="D5" s="6">
        <f t="shared" si="16"/>
        <v>0.22999999999999998</v>
      </c>
      <c r="G5">
        <f t="shared" si="3"/>
        <v>0.20424403183023873</v>
      </c>
      <c r="I5">
        <f t="shared" si="4"/>
        <v>0.81697612732095493</v>
      </c>
      <c r="K5">
        <f t="shared" si="5"/>
        <v>-3.4632034632034674E-2</v>
      </c>
      <c r="M5">
        <f t="shared" si="6"/>
        <v>0.4329004329004329</v>
      </c>
      <c r="O5" s="3">
        <f t="shared" si="7"/>
        <v>1.2650216450216449E-3</v>
      </c>
      <c r="P5">
        <f t="shared" si="17"/>
        <v>4.1999999999999996E-4</v>
      </c>
      <c r="Q5">
        <f t="shared" si="8"/>
        <v>1.2650216450216449E-3</v>
      </c>
      <c r="S5">
        <f t="shared" si="18"/>
        <v>4.9350649350649363</v>
      </c>
      <c r="U5">
        <f t="shared" si="0"/>
        <v>0.5273972602739726</v>
      </c>
      <c r="W5">
        <f t="shared" si="1"/>
        <v>0.61273209549071617</v>
      </c>
      <c r="Y5">
        <f t="shared" si="9"/>
        <v>-3.4632034632034632E-2</v>
      </c>
      <c r="AA5">
        <f t="shared" si="10"/>
        <v>0.4329004329004329</v>
      </c>
      <c r="AC5" s="3">
        <f t="shared" si="11"/>
        <v>1.2650216450216449E-3</v>
      </c>
      <c r="AE5">
        <f t="shared" si="2"/>
        <v>0.20424403183023873</v>
      </c>
      <c r="AG5">
        <f t="shared" si="12"/>
        <v>0.61273209549071617</v>
      </c>
      <c r="AI5">
        <f t="shared" si="13"/>
        <v>-3.4632034632034715E-2</v>
      </c>
      <c r="AK5">
        <f t="shared" si="14"/>
        <v>0.4329004329004329</v>
      </c>
      <c r="AM5" s="3">
        <f t="shared" si="15"/>
        <v>1.2650216450216449E-3</v>
      </c>
    </row>
    <row r="6" spans="1:39" x14ac:dyDescent="0.25">
      <c r="D6" s="6">
        <f t="shared" si="16"/>
        <v>0.22499999999999998</v>
      </c>
      <c r="G6">
        <f t="shared" si="3"/>
        <v>0.20529801324503313</v>
      </c>
      <c r="I6">
        <f t="shared" si="4"/>
        <v>0.82119205298013254</v>
      </c>
      <c r="K6">
        <f t="shared" si="5"/>
        <v>-4.3010752688172213E-2</v>
      </c>
      <c r="M6">
        <f t="shared" si="6"/>
        <v>0.43010752688172038</v>
      </c>
      <c r="O6" s="3">
        <f t="shared" si="7"/>
        <v>1.2544086021505374E-3</v>
      </c>
      <c r="P6">
        <f t="shared" si="17"/>
        <v>4.1999999999999996E-4</v>
      </c>
      <c r="Q6">
        <f t="shared" si="8"/>
        <v>1.2544086021505374E-3</v>
      </c>
      <c r="S6">
        <f t="shared" si="18"/>
        <v>6.1290322580645267</v>
      </c>
      <c r="U6">
        <f t="shared" si="0"/>
        <v>0.53448275862068972</v>
      </c>
      <c r="W6">
        <f t="shared" si="1"/>
        <v>0.61589403973509937</v>
      </c>
      <c r="Y6">
        <f t="shared" si="9"/>
        <v>-4.3010752688172123E-2</v>
      </c>
      <c r="AA6">
        <f t="shared" si="10"/>
        <v>0.43010752688172038</v>
      </c>
      <c r="AC6" s="3">
        <f t="shared" si="11"/>
        <v>1.2544086021505374E-3</v>
      </c>
      <c r="AE6">
        <f t="shared" si="2"/>
        <v>0.20529801324503313</v>
      </c>
      <c r="AG6">
        <f t="shared" si="12"/>
        <v>0.61589403973509937</v>
      </c>
      <c r="AI6">
        <f t="shared" si="13"/>
        <v>-4.3010752688172262E-2</v>
      </c>
      <c r="AK6">
        <f t="shared" si="14"/>
        <v>0.43010752688172038</v>
      </c>
      <c r="AM6" s="3">
        <f t="shared" si="15"/>
        <v>1.2544086021505374E-3</v>
      </c>
    </row>
    <row r="7" spans="1:39" x14ac:dyDescent="0.25">
      <c r="D7" s="6">
        <f t="shared" si="16"/>
        <v>0.21999999999999997</v>
      </c>
      <c r="G7">
        <f t="shared" si="3"/>
        <v>0.20634920634920634</v>
      </c>
      <c r="I7">
        <f t="shared" si="4"/>
        <v>0.82539682539682535</v>
      </c>
      <c r="K7">
        <f t="shared" si="5"/>
        <v>-5.128205128205119E-2</v>
      </c>
      <c r="M7">
        <f t="shared" si="6"/>
        <v>0.42735042735042733</v>
      </c>
      <c r="O7" s="3">
        <f t="shared" si="7"/>
        <v>1.243931623931624E-3</v>
      </c>
      <c r="P7">
        <f t="shared" si="17"/>
        <v>4.1999999999999996E-4</v>
      </c>
      <c r="Q7">
        <f t="shared" si="8"/>
        <v>1.243931623931624E-3</v>
      </c>
      <c r="S7">
        <f t="shared" si="18"/>
        <v>7.3076923076922924</v>
      </c>
      <c r="U7">
        <f t="shared" si="0"/>
        <v>0.54166666666666674</v>
      </c>
      <c r="W7">
        <f t="shared" si="1"/>
        <v>0.61904761904761896</v>
      </c>
      <c r="Y7">
        <f t="shared" si="9"/>
        <v>-5.1282051282051384E-2</v>
      </c>
      <c r="AA7">
        <f t="shared" si="10"/>
        <v>0.4273504273504275</v>
      </c>
      <c r="AC7" s="3">
        <f t="shared" si="11"/>
        <v>1.243931623931624E-3</v>
      </c>
      <c r="AE7">
        <f t="shared" si="2"/>
        <v>0.20634920634920634</v>
      </c>
      <c r="AG7">
        <f t="shared" si="12"/>
        <v>0.61904761904761896</v>
      </c>
      <c r="AI7">
        <f t="shared" si="13"/>
        <v>-5.1282051282051107E-2</v>
      </c>
      <c r="AK7">
        <f t="shared" si="14"/>
        <v>0.42735042735042744</v>
      </c>
      <c r="AM7" s="3">
        <f t="shared" si="15"/>
        <v>1.2439316239316242E-3</v>
      </c>
    </row>
    <row r="8" spans="1:39" x14ac:dyDescent="0.25">
      <c r="A8" t="s">
        <v>14</v>
      </c>
      <c r="B8" t="s">
        <v>15</v>
      </c>
      <c r="D8" s="6">
        <f t="shared" si="16"/>
        <v>0.21499999999999997</v>
      </c>
      <c r="G8">
        <f t="shared" si="3"/>
        <v>0.20739762219286659</v>
      </c>
      <c r="I8">
        <f t="shared" si="4"/>
        <v>0.82959048877146635</v>
      </c>
      <c r="K8">
        <f t="shared" si="5"/>
        <v>-5.9447983014862066E-2</v>
      </c>
      <c r="M8">
        <f t="shared" si="6"/>
        <v>0.42462845010615713</v>
      </c>
      <c r="O8" s="3">
        <f t="shared" si="7"/>
        <v>1.233588110403397E-3</v>
      </c>
      <c r="P8">
        <f t="shared" si="17"/>
        <v>4.1999999999999996E-4</v>
      </c>
      <c r="Q8">
        <f t="shared" si="8"/>
        <v>1.233588110403397E-3</v>
      </c>
      <c r="S8">
        <f t="shared" si="18"/>
        <v>8.4713375796178205</v>
      </c>
      <c r="U8">
        <f t="shared" si="0"/>
        <v>0.54895104895104896</v>
      </c>
      <c r="W8">
        <f t="shared" si="1"/>
        <v>0.62219286657859973</v>
      </c>
      <c r="Y8">
        <f t="shared" si="9"/>
        <v>-5.9447983014862003E-2</v>
      </c>
      <c r="AA8">
        <f t="shared" si="10"/>
        <v>0.42462845010615713</v>
      </c>
      <c r="AC8" s="3">
        <f t="shared" si="11"/>
        <v>1.233588110403397E-3</v>
      </c>
      <c r="AE8">
        <f t="shared" si="2"/>
        <v>0.20739762219286659</v>
      </c>
      <c r="AG8">
        <f t="shared" si="12"/>
        <v>0.62219286657859973</v>
      </c>
      <c r="AI8">
        <f t="shared" si="13"/>
        <v>-5.9447983014862114E-2</v>
      </c>
      <c r="AK8">
        <f t="shared" si="14"/>
        <v>0.42462845010615713</v>
      </c>
      <c r="AM8" s="3">
        <f t="shared" si="15"/>
        <v>1.233588110403397E-3</v>
      </c>
    </row>
    <row r="9" spans="1:39" x14ac:dyDescent="0.25">
      <c r="A9">
        <v>0.1</v>
      </c>
      <c r="B9">
        <v>0</v>
      </c>
      <c r="D9" s="6">
        <f t="shared" si="16"/>
        <v>0.20999999999999996</v>
      </c>
      <c r="G9">
        <f t="shared" si="3"/>
        <v>0.20844327176781002</v>
      </c>
      <c r="I9">
        <f t="shared" si="4"/>
        <v>0.83377308707124009</v>
      </c>
      <c r="K9">
        <f t="shared" si="5"/>
        <v>-6.7510548523206718E-2</v>
      </c>
      <c r="M9">
        <f t="shared" si="6"/>
        <v>0.42194092827004215</v>
      </c>
      <c r="O9" s="3">
        <f t="shared" si="7"/>
        <v>1.2233755274261601E-3</v>
      </c>
      <c r="P9">
        <f t="shared" si="17"/>
        <v>4.1999999999999996E-4</v>
      </c>
      <c r="Q9">
        <f t="shared" si="8"/>
        <v>1.2233755274261601E-3</v>
      </c>
      <c r="S9">
        <f t="shared" si="18"/>
        <v>9.6202531645569689</v>
      </c>
      <c r="U9">
        <f t="shared" si="0"/>
        <v>0.55633802816901412</v>
      </c>
      <c r="W9">
        <f t="shared" si="1"/>
        <v>0.62532981530343013</v>
      </c>
      <c r="Y9">
        <f t="shared" si="9"/>
        <v>-6.7510548523206773E-2</v>
      </c>
      <c r="AA9">
        <f t="shared" si="10"/>
        <v>0.42194092827004209</v>
      </c>
      <c r="AC9" s="3">
        <f t="shared" si="11"/>
        <v>1.2233755274261601E-3</v>
      </c>
      <c r="AE9">
        <f t="shared" si="2"/>
        <v>0.20844327176781002</v>
      </c>
      <c r="AG9">
        <f t="shared" si="12"/>
        <v>0.62532981530343013</v>
      </c>
      <c r="AI9">
        <f t="shared" si="13"/>
        <v>-6.7510548523206815E-2</v>
      </c>
      <c r="AK9">
        <f t="shared" si="14"/>
        <v>0.42194092827004215</v>
      </c>
      <c r="AM9" s="3">
        <f t="shared" si="15"/>
        <v>1.2233755274261601E-3</v>
      </c>
    </row>
    <row r="10" spans="1:39" x14ac:dyDescent="0.25">
      <c r="A10">
        <v>0.1</v>
      </c>
      <c r="B10">
        <v>1.4E-3</v>
      </c>
      <c r="D10" s="6">
        <f t="shared" si="16"/>
        <v>0.20499999999999996</v>
      </c>
      <c r="G10">
        <f t="shared" si="3"/>
        <v>0.20948616600790515</v>
      </c>
      <c r="I10">
        <f t="shared" si="4"/>
        <v>0.8379446640316206</v>
      </c>
      <c r="K10">
        <f t="shared" si="5"/>
        <v>-7.5471698113207641E-2</v>
      </c>
      <c r="M10">
        <f t="shared" si="6"/>
        <v>0.41928721174004191</v>
      </c>
      <c r="O10" s="3">
        <f t="shared" si="7"/>
        <v>1.2132914046121591E-3</v>
      </c>
      <c r="P10">
        <f t="shared" si="17"/>
        <v>4.1999999999999996E-4</v>
      </c>
      <c r="Q10">
        <f t="shared" si="8"/>
        <v>1.2132914046121591E-3</v>
      </c>
      <c r="S10">
        <f t="shared" si="18"/>
        <v>10.754716981132084</v>
      </c>
      <c r="U10">
        <f t="shared" si="0"/>
        <v>0.56382978723404265</v>
      </c>
      <c r="W10">
        <f t="shared" si="1"/>
        <v>0.62845849802371545</v>
      </c>
      <c r="Y10">
        <f t="shared" si="9"/>
        <v>-7.5471698113207641E-2</v>
      </c>
      <c r="AA10">
        <f t="shared" si="10"/>
        <v>0.41928721174004191</v>
      </c>
      <c r="AC10" s="3">
        <f t="shared" si="11"/>
        <v>1.2132914046121591E-3</v>
      </c>
      <c r="AE10">
        <f t="shared" si="2"/>
        <v>0.20948616600790515</v>
      </c>
      <c r="AG10">
        <f t="shared" si="12"/>
        <v>0.62845849802371545</v>
      </c>
      <c r="AI10">
        <f t="shared" si="13"/>
        <v>-7.5471698113207641E-2</v>
      </c>
      <c r="AK10">
        <f t="shared" si="14"/>
        <v>0.41928721174004191</v>
      </c>
      <c r="AM10" s="3">
        <f t="shared" si="15"/>
        <v>1.2132914046121591E-3</v>
      </c>
    </row>
    <row r="11" spans="1:39" x14ac:dyDescent="0.25">
      <c r="D11" s="6">
        <f t="shared" si="16"/>
        <v>0.19999999999999996</v>
      </c>
      <c r="E11" s="8">
        <v>0.2</v>
      </c>
      <c r="G11">
        <f t="shared" si="3"/>
        <v>0.2105263157894737</v>
      </c>
      <c r="I11">
        <f t="shared" si="4"/>
        <v>0.8421052631578948</v>
      </c>
      <c r="K11">
        <f t="shared" si="5"/>
        <v>-8.3333333333333454E-2</v>
      </c>
      <c r="M11">
        <f t="shared" si="6"/>
        <v>0.41666666666666663</v>
      </c>
      <c r="O11" s="3">
        <f t="shared" si="7"/>
        <v>1.2033333333333332E-3</v>
      </c>
      <c r="P11">
        <f t="shared" si="17"/>
        <v>4.1999999999999996E-4</v>
      </c>
      <c r="Q11">
        <f t="shared" si="8"/>
        <v>1.2033333333333332E-3</v>
      </c>
      <c r="S11">
        <f t="shared" si="18"/>
        <v>11.875000000000002</v>
      </c>
      <c r="U11">
        <f t="shared" si="0"/>
        <v>0.57142857142857151</v>
      </c>
      <c r="W11">
        <f t="shared" si="1"/>
        <v>0.63157894736842113</v>
      </c>
      <c r="Y11">
        <f t="shared" si="9"/>
        <v>-8.3333333333333398E-2</v>
      </c>
      <c r="AA11">
        <f t="shared" si="10"/>
        <v>0.41666666666666657</v>
      </c>
      <c r="AC11" s="3">
        <f t="shared" si="11"/>
        <v>1.2033333333333332E-3</v>
      </c>
      <c r="AE11">
        <f t="shared" si="2"/>
        <v>0.2105263157894737</v>
      </c>
      <c r="AG11">
        <f t="shared" si="12"/>
        <v>0.63157894736842113</v>
      </c>
      <c r="AI11">
        <f t="shared" si="13"/>
        <v>-8.3333333333333412E-2</v>
      </c>
      <c r="AK11">
        <f t="shared" si="14"/>
        <v>0.41666666666666663</v>
      </c>
      <c r="AM11" s="3">
        <f t="shared" si="15"/>
        <v>1.2033333333333332E-3</v>
      </c>
    </row>
    <row r="12" spans="1:39" x14ac:dyDescent="0.25">
      <c r="D12" s="6">
        <f t="shared" si="16"/>
        <v>0.19499999999999995</v>
      </c>
      <c r="G12">
        <f t="shared" si="3"/>
        <v>0.21156373193166886</v>
      </c>
      <c r="I12">
        <f t="shared" si="4"/>
        <v>0.84625492772667543</v>
      </c>
      <c r="K12">
        <f t="shared" si="5"/>
        <v>-9.1097308488612846E-2</v>
      </c>
      <c r="M12">
        <f t="shared" si="6"/>
        <v>0.41407867494824019</v>
      </c>
      <c r="O12" s="3">
        <f t="shared" si="7"/>
        <v>1.1934989648033126E-3</v>
      </c>
      <c r="P12">
        <f t="shared" si="17"/>
        <v>4.1999999999999996E-4</v>
      </c>
      <c r="Q12">
        <f t="shared" si="8"/>
        <v>1.1934989648033126E-3</v>
      </c>
      <c r="S12">
        <f t="shared" si="18"/>
        <v>12.981366459627308</v>
      </c>
      <c r="U12">
        <f t="shared" si="0"/>
        <v>0.57913669064748208</v>
      </c>
      <c r="W12">
        <f t="shared" si="1"/>
        <v>0.63469119579500655</v>
      </c>
      <c r="Y12">
        <f t="shared" si="9"/>
        <v>-9.1097308488612916E-2</v>
      </c>
      <c r="AA12">
        <f t="shared" si="10"/>
        <v>0.41407867494824024</v>
      </c>
      <c r="AC12" s="3">
        <f t="shared" si="11"/>
        <v>1.1934989648033126E-3</v>
      </c>
      <c r="AE12">
        <f t="shared" si="2"/>
        <v>0.21156373193166886</v>
      </c>
      <c r="AG12">
        <f t="shared" si="12"/>
        <v>0.63469119579500655</v>
      </c>
      <c r="AI12">
        <f t="shared" si="13"/>
        <v>-9.1097308488612888E-2</v>
      </c>
      <c r="AK12">
        <f t="shared" si="14"/>
        <v>0.41407867494824019</v>
      </c>
      <c r="AM12" s="3">
        <f t="shared" si="15"/>
        <v>1.1934989648033126E-3</v>
      </c>
    </row>
    <row r="13" spans="1:39" x14ac:dyDescent="0.25">
      <c r="D13" s="6">
        <f t="shared" si="16"/>
        <v>0.18999999999999995</v>
      </c>
      <c r="G13">
        <f t="shared" si="3"/>
        <v>0.2125984251968504</v>
      </c>
      <c r="I13">
        <f t="shared" si="4"/>
        <v>0.85039370078740162</v>
      </c>
      <c r="K13">
        <f t="shared" si="5"/>
        <v>-9.8765432098765524E-2</v>
      </c>
      <c r="M13">
        <f t="shared" si="6"/>
        <v>0.41152263374485598</v>
      </c>
      <c r="O13" s="3">
        <f t="shared" si="7"/>
        <v>1.1837860082304526E-3</v>
      </c>
      <c r="P13">
        <f t="shared" si="17"/>
        <v>4.1999999999999996E-4</v>
      </c>
      <c r="Q13">
        <f t="shared" si="8"/>
        <v>1.1837860082304526E-3</v>
      </c>
      <c r="S13">
        <f t="shared" si="18"/>
        <v>14.074074074074083</v>
      </c>
      <c r="U13">
        <f t="shared" si="0"/>
        <v>0.58695652173913049</v>
      </c>
      <c r="W13">
        <f t="shared" si="1"/>
        <v>0.63779527559055127</v>
      </c>
      <c r="Y13">
        <f t="shared" si="9"/>
        <v>-9.8765432098765454E-2</v>
      </c>
      <c r="AA13">
        <f t="shared" si="10"/>
        <v>0.41152263374485587</v>
      </c>
      <c r="AC13" s="3">
        <f t="shared" si="11"/>
        <v>1.1837860082304524E-3</v>
      </c>
      <c r="AE13">
        <f t="shared" si="2"/>
        <v>0.2125984251968504</v>
      </c>
      <c r="AG13">
        <f t="shared" si="12"/>
        <v>0.63779527559055127</v>
      </c>
      <c r="AI13">
        <f t="shared" si="13"/>
        <v>-9.8765432098765593E-2</v>
      </c>
      <c r="AK13">
        <f t="shared" si="14"/>
        <v>0.41152263374485587</v>
      </c>
      <c r="AM13" s="3">
        <f t="shared" si="15"/>
        <v>1.1837860082304524E-3</v>
      </c>
    </row>
    <row r="14" spans="1:39" x14ac:dyDescent="0.25">
      <c r="D14" s="6">
        <f t="shared" si="16"/>
        <v>0.18499999999999994</v>
      </c>
      <c r="G14">
        <f t="shared" si="3"/>
        <v>0.21363040629095678</v>
      </c>
      <c r="I14">
        <f t="shared" si="4"/>
        <v>0.85452162516382713</v>
      </c>
      <c r="K14">
        <f t="shared" si="5"/>
        <v>-0.10633946830265871</v>
      </c>
      <c r="M14">
        <f t="shared" si="6"/>
        <v>0.4089979550102249</v>
      </c>
      <c r="O14" s="3">
        <f t="shared" si="7"/>
        <v>1.1741922290388544E-3</v>
      </c>
      <c r="P14">
        <f t="shared" si="17"/>
        <v>4.1999999999999996E-4</v>
      </c>
      <c r="Q14">
        <f t="shared" si="8"/>
        <v>1.1741922290388544E-3</v>
      </c>
      <c r="S14">
        <f t="shared" si="18"/>
        <v>15.153374233128858</v>
      </c>
      <c r="U14">
        <f t="shared" si="0"/>
        <v>0.59489051094890522</v>
      </c>
      <c r="W14">
        <f t="shared" si="1"/>
        <v>0.64089121887287037</v>
      </c>
      <c r="Y14">
        <f t="shared" si="9"/>
        <v>-0.10633946830265854</v>
      </c>
      <c r="AA14">
        <f t="shared" si="10"/>
        <v>0.40899795501022473</v>
      </c>
      <c r="AC14" s="3">
        <f t="shared" si="11"/>
        <v>1.1741922290388542E-3</v>
      </c>
      <c r="AE14">
        <f t="shared" si="2"/>
        <v>0.21363040629095678</v>
      </c>
      <c r="AG14">
        <f t="shared" si="12"/>
        <v>0.64089121887287037</v>
      </c>
      <c r="AI14">
        <f t="shared" si="13"/>
        <v>-0.10633946830265867</v>
      </c>
      <c r="AK14">
        <f t="shared" si="14"/>
        <v>0.4089979550102249</v>
      </c>
      <c r="AM14" s="3">
        <f t="shared" si="15"/>
        <v>1.1741922290388546E-3</v>
      </c>
    </row>
    <row r="15" spans="1:39" x14ac:dyDescent="0.25">
      <c r="D15" s="6">
        <f t="shared" si="16"/>
        <v>0.17999999999999994</v>
      </c>
      <c r="G15">
        <f t="shared" si="3"/>
        <v>0.21465968586387435</v>
      </c>
      <c r="I15">
        <f t="shared" si="4"/>
        <v>0.8586387434554974</v>
      </c>
      <c r="K15">
        <f t="shared" si="5"/>
        <v>-0.11382113821138214</v>
      </c>
      <c r="M15">
        <f t="shared" si="6"/>
        <v>0.40650406504065034</v>
      </c>
      <c r="O15" s="3">
        <f t="shared" si="7"/>
        <v>1.1647154471544714E-3</v>
      </c>
      <c r="P15">
        <f t="shared" si="17"/>
        <v>4.1999999999999996E-4</v>
      </c>
      <c r="Q15">
        <f t="shared" si="8"/>
        <v>1.1647154471544714E-3</v>
      </c>
      <c r="S15">
        <f t="shared" si="18"/>
        <v>16.219512195121954</v>
      </c>
      <c r="U15">
        <f t="shared" si="0"/>
        <v>0.60294117647058831</v>
      </c>
      <c r="W15">
        <f t="shared" si="1"/>
        <v>0.64397905759162299</v>
      </c>
      <c r="Y15">
        <f t="shared" si="9"/>
        <v>-0.11382113821138222</v>
      </c>
      <c r="AA15">
        <f t="shared" si="10"/>
        <v>0.40650406504065051</v>
      </c>
      <c r="AC15" s="3">
        <f t="shared" si="11"/>
        <v>1.1647154471544716E-3</v>
      </c>
      <c r="AE15">
        <f t="shared" si="2"/>
        <v>0.21465968586387435</v>
      </c>
      <c r="AG15">
        <f t="shared" si="12"/>
        <v>0.64397905759162299</v>
      </c>
      <c r="AI15">
        <f t="shared" si="13"/>
        <v>-0.11382113821138207</v>
      </c>
      <c r="AK15">
        <f t="shared" si="14"/>
        <v>0.40650406504065051</v>
      </c>
      <c r="AM15" s="3">
        <f t="shared" si="15"/>
        <v>1.1647154471544718E-3</v>
      </c>
    </row>
    <row r="16" spans="1:39" x14ac:dyDescent="0.25">
      <c r="D16" s="6">
        <f t="shared" si="16"/>
        <v>0.17499999999999993</v>
      </c>
      <c r="G16">
        <f t="shared" si="3"/>
        <v>0.21568627450980393</v>
      </c>
      <c r="I16">
        <f t="shared" si="4"/>
        <v>0.86274509803921573</v>
      </c>
      <c r="K16">
        <f t="shared" si="5"/>
        <v>-0.12121212121212128</v>
      </c>
      <c r="M16">
        <f t="shared" si="6"/>
        <v>0.40404040404040403</v>
      </c>
      <c r="O16" s="3">
        <f t="shared" si="7"/>
        <v>1.1553535353535352E-3</v>
      </c>
      <c r="P16">
        <f t="shared" si="17"/>
        <v>4.1999999999999996E-4</v>
      </c>
      <c r="Q16">
        <f t="shared" si="8"/>
        <v>1.1553535353535352E-3</v>
      </c>
      <c r="S16">
        <f t="shared" si="18"/>
        <v>17.272727272727273</v>
      </c>
      <c r="U16">
        <f t="shared" si="0"/>
        <v>0.61111111111111127</v>
      </c>
      <c r="W16">
        <f t="shared" si="1"/>
        <v>0.6470588235294118</v>
      </c>
      <c r="Y16">
        <f t="shared" si="9"/>
        <v>-0.12121212121212138</v>
      </c>
      <c r="AA16">
        <f t="shared" si="10"/>
        <v>0.40404040404040409</v>
      </c>
      <c r="AC16" s="3">
        <f t="shared" si="11"/>
        <v>1.1553535353535352E-3</v>
      </c>
      <c r="AE16">
        <f t="shared" si="2"/>
        <v>0.21568627450980393</v>
      </c>
      <c r="AG16">
        <f t="shared" si="12"/>
        <v>0.6470588235294118</v>
      </c>
      <c r="AI16">
        <f t="shared" si="13"/>
        <v>-0.12121212121212128</v>
      </c>
      <c r="AK16">
        <f t="shared" si="14"/>
        <v>0.40404040404040403</v>
      </c>
      <c r="AM16" s="3">
        <f t="shared" si="15"/>
        <v>1.1553535353535352E-3</v>
      </c>
    </row>
    <row r="17" spans="4:39" x14ac:dyDescent="0.25">
      <c r="D17" s="6">
        <f t="shared" si="16"/>
        <v>0.16999999999999993</v>
      </c>
      <c r="G17">
        <f t="shared" si="3"/>
        <v>0.21671018276762405</v>
      </c>
      <c r="I17">
        <f t="shared" si="4"/>
        <v>0.8668407310704962</v>
      </c>
      <c r="K17">
        <f t="shared" si="5"/>
        <v>-0.12851405622489981</v>
      </c>
      <c r="M17">
        <f t="shared" si="6"/>
        <v>0.40160642570281119</v>
      </c>
      <c r="O17" s="3">
        <f t="shared" si="7"/>
        <v>1.1461044176706823E-3</v>
      </c>
      <c r="P17">
        <f t="shared" si="17"/>
        <v>4.1999999999999996E-4</v>
      </c>
      <c r="Q17">
        <f t="shared" si="8"/>
        <v>1.1461044176706823E-3</v>
      </c>
      <c r="S17">
        <f t="shared" si="18"/>
        <v>18.313253012048225</v>
      </c>
      <c r="U17">
        <f t="shared" si="0"/>
        <v>0.61940298507462699</v>
      </c>
      <c r="W17">
        <f t="shared" si="1"/>
        <v>0.65013054830287209</v>
      </c>
      <c r="Y17">
        <f t="shared" si="9"/>
        <v>-0.12851405622489973</v>
      </c>
      <c r="AA17">
        <f t="shared" si="10"/>
        <v>0.40160642570281119</v>
      </c>
      <c r="AC17" s="3">
        <f t="shared" si="11"/>
        <v>1.1461044176706825E-3</v>
      </c>
      <c r="AE17">
        <f t="shared" si="2"/>
        <v>0.21671018276762405</v>
      </c>
      <c r="AG17">
        <f t="shared" si="12"/>
        <v>0.65013054830287209</v>
      </c>
      <c r="AI17">
        <f t="shared" si="13"/>
        <v>-0.12851405622489973</v>
      </c>
      <c r="AK17">
        <f t="shared" si="14"/>
        <v>0.40160642570281119</v>
      </c>
      <c r="AM17" s="3">
        <f t="shared" si="15"/>
        <v>1.1461044176706825E-3</v>
      </c>
    </row>
    <row r="18" spans="4:39" x14ac:dyDescent="0.25">
      <c r="D18" s="6">
        <f t="shared" si="16"/>
        <v>0.16499999999999992</v>
      </c>
      <c r="G18">
        <f t="shared" si="3"/>
        <v>0.21773142112125166</v>
      </c>
      <c r="I18">
        <f t="shared" si="4"/>
        <v>0.87092568448500662</v>
      </c>
      <c r="K18">
        <f t="shared" si="5"/>
        <v>-0.13572854291417183</v>
      </c>
      <c r="M18">
        <f t="shared" si="6"/>
        <v>0.39920159680638717</v>
      </c>
      <c r="O18" s="3">
        <f t="shared" si="7"/>
        <v>1.1369660678642712E-3</v>
      </c>
      <c r="P18">
        <f t="shared" si="17"/>
        <v>4.1999999999999996E-4</v>
      </c>
      <c r="Q18">
        <f t="shared" si="8"/>
        <v>1.1369660678642712E-3</v>
      </c>
      <c r="S18">
        <f t="shared" si="18"/>
        <v>19.341317365269472</v>
      </c>
      <c r="U18">
        <f t="shared" si="0"/>
        <v>0.62781954887218061</v>
      </c>
      <c r="W18">
        <f t="shared" si="1"/>
        <v>0.65319426336375497</v>
      </c>
      <c r="Y18">
        <f t="shared" si="9"/>
        <v>-0.13572854291417177</v>
      </c>
      <c r="AA18">
        <f t="shared" si="10"/>
        <v>0.39920159680638712</v>
      </c>
      <c r="AC18" s="3">
        <f t="shared" si="11"/>
        <v>1.1369660678642712E-3</v>
      </c>
      <c r="AE18">
        <f t="shared" si="2"/>
        <v>0.21773142112125166</v>
      </c>
      <c r="AG18">
        <f t="shared" si="12"/>
        <v>0.65319426336375497</v>
      </c>
      <c r="AI18">
        <f t="shared" si="13"/>
        <v>-0.13572854291417183</v>
      </c>
      <c r="AK18">
        <f t="shared" si="14"/>
        <v>0.39920159680638717</v>
      </c>
      <c r="AM18" s="3">
        <f t="shared" si="15"/>
        <v>1.1369660678642712E-3</v>
      </c>
    </row>
    <row r="19" spans="4:39" x14ac:dyDescent="0.25">
      <c r="D19" s="6">
        <f t="shared" si="16"/>
        <v>0.15999999999999992</v>
      </c>
      <c r="G19">
        <f t="shared" si="3"/>
        <v>0.21875000000000003</v>
      </c>
      <c r="I19">
        <f t="shared" si="4"/>
        <v>0.87500000000000011</v>
      </c>
      <c r="K19">
        <f t="shared" si="5"/>
        <v>-0.14285714285714304</v>
      </c>
      <c r="M19">
        <f t="shared" si="6"/>
        <v>0.39682539682539675</v>
      </c>
      <c r="O19" s="3">
        <f t="shared" si="7"/>
        <v>1.1279365079365077E-3</v>
      </c>
      <c r="P19">
        <f t="shared" si="17"/>
        <v>4.1999999999999996E-4</v>
      </c>
      <c r="Q19">
        <f t="shared" si="8"/>
        <v>1.1279365079365077E-3</v>
      </c>
      <c r="S19">
        <f t="shared" si="18"/>
        <v>20.357142857142886</v>
      </c>
      <c r="U19">
        <f t="shared" si="0"/>
        <v>0.63636363636363646</v>
      </c>
      <c r="W19">
        <f t="shared" si="1"/>
        <v>0.65625000000000011</v>
      </c>
      <c r="Y19">
        <f t="shared" si="9"/>
        <v>-0.1428571428571429</v>
      </c>
      <c r="AA19">
        <f t="shared" si="10"/>
        <v>0.39682539682539669</v>
      </c>
      <c r="AC19" s="3">
        <f t="shared" si="11"/>
        <v>1.1279365079365077E-3</v>
      </c>
      <c r="AE19">
        <f t="shared" si="2"/>
        <v>0.21875000000000003</v>
      </c>
      <c r="AG19">
        <f t="shared" si="12"/>
        <v>0.65625000000000011</v>
      </c>
      <c r="AI19">
        <f t="shared" si="13"/>
        <v>-0.14285714285714302</v>
      </c>
      <c r="AK19">
        <f t="shared" si="14"/>
        <v>0.39682539682539675</v>
      </c>
      <c r="AM19" s="3">
        <f t="shared" si="15"/>
        <v>1.1279365079365077E-3</v>
      </c>
    </row>
    <row r="20" spans="4:39" x14ac:dyDescent="0.25">
      <c r="D20" s="6">
        <f t="shared" si="16"/>
        <v>0.15499999999999992</v>
      </c>
      <c r="G20">
        <f t="shared" si="3"/>
        <v>0.21976592977893369</v>
      </c>
      <c r="I20">
        <f t="shared" si="4"/>
        <v>0.87906371911573478</v>
      </c>
      <c r="K20">
        <f t="shared" si="5"/>
        <v>-0.14990138067061154</v>
      </c>
      <c r="M20">
        <f t="shared" si="6"/>
        <v>0.39447731755424065</v>
      </c>
      <c r="O20" s="3">
        <f t="shared" si="7"/>
        <v>1.1190138067061143E-3</v>
      </c>
      <c r="P20">
        <f t="shared" si="17"/>
        <v>4.1999999999999996E-4</v>
      </c>
      <c r="Q20">
        <f t="shared" si="8"/>
        <v>1.1190138067061143E-3</v>
      </c>
      <c r="S20">
        <f t="shared" si="18"/>
        <v>21.360946745562138</v>
      </c>
      <c r="U20">
        <f t="shared" si="0"/>
        <v>0.64503816793893143</v>
      </c>
      <c r="W20">
        <f t="shared" si="1"/>
        <v>0.65929778933680105</v>
      </c>
      <c r="Y20">
        <f t="shared" si="9"/>
        <v>-0.14990138067061157</v>
      </c>
      <c r="AA20">
        <f t="shared" si="10"/>
        <v>0.3944773175542407</v>
      </c>
      <c r="AC20" s="3">
        <f t="shared" si="11"/>
        <v>1.1190138067061143E-3</v>
      </c>
      <c r="AE20">
        <f t="shared" si="2"/>
        <v>0.21976592977893369</v>
      </c>
      <c r="AG20">
        <f t="shared" si="12"/>
        <v>0.65929778933680105</v>
      </c>
      <c r="AI20">
        <f t="shared" si="13"/>
        <v>-0.14990138067061159</v>
      </c>
      <c r="AK20">
        <f t="shared" si="14"/>
        <v>0.39447731755424065</v>
      </c>
      <c r="AM20" s="3">
        <f t="shared" si="15"/>
        <v>1.1190138067061143E-3</v>
      </c>
    </row>
    <row r="21" spans="4:39" x14ac:dyDescent="0.25">
      <c r="D21" s="6">
        <f t="shared" si="16"/>
        <v>0.14999999999999991</v>
      </c>
      <c r="E21" s="6">
        <v>0.15</v>
      </c>
      <c r="G21">
        <f t="shared" si="3"/>
        <v>0.2207792207792208</v>
      </c>
      <c r="I21">
        <f t="shared" si="4"/>
        <v>0.88311688311688319</v>
      </c>
      <c r="K21">
        <f t="shared" si="5"/>
        <v>-0.15686274509803932</v>
      </c>
      <c r="M21">
        <f t="shared" si="6"/>
        <v>0.39215686274509798</v>
      </c>
      <c r="O21" s="3">
        <f t="shared" si="7"/>
        <v>1.1101960784313722E-3</v>
      </c>
      <c r="P21">
        <f t="shared" si="17"/>
        <v>4.1999999999999996E-4</v>
      </c>
      <c r="Q21">
        <f t="shared" si="8"/>
        <v>1.1101960784313722E-3</v>
      </c>
      <c r="S21">
        <f t="shared" si="18"/>
        <v>22.352941176470608</v>
      </c>
      <c r="U21">
        <f t="shared" si="0"/>
        <v>0.65384615384615397</v>
      </c>
      <c r="W21">
        <f t="shared" si="1"/>
        <v>0.66233766233766234</v>
      </c>
      <c r="Y21">
        <f t="shared" si="9"/>
        <v>-0.15686274509803932</v>
      </c>
      <c r="AA21">
        <f t="shared" si="10"/>
        <v>0.3921568627450982</v>
      </c>
      <c r="AC21" s="3">
        <f t="shared" si="11"/>
        <v>1.1101960784313727E-3</v>
      </c>
      <c r="AE21">
        <f t="shared" si="2"/>
        <v>0.2207792207792208</v>
      </c>
      <c r="AG21">
        <f t="shared" si="12"/>
        <v>0.66233766233766234</v>
      </c>
      <c r="AI21">
        <f t="shared" si="13"/>
        <v>-0.15686274509803927</v>
      </c>
      <c r="AK21">
        <f t="shared" si="14"/>
        <v>0.39215686274509809</v>
      </c>
      <c r="AM21" s="3">
        <f t="shared" si="15"/>
        <v>1.1101960784313727E-3</v>
      </c>
    </row>
    <row r="22" spans="4:39" x14ac:dyDescent="0.25">
      <c r="D22" s="6">
        <f t="shared" si="16"/>
        <v>0.14499999999999991</v>
      </c>
      <c r="G22">
        <f t="shared" si="3"/>
        <v>0.22178988326848251</v>
      </c>
      <c r="I22">
        <f t="shared" si="4"/>
        <v>0.88715953307393003</v>
      </c>
      <c r="K22">
        <f t="shared" si="5"/>
        <v>-0.16374269005847963</v>
      </c>
      <c r="M22">
        <f t="shared" si="6"/>
        <v>0.38986354775828458</v>
      </c>
      <c r="O22" s="3">
        <f t="shared" si="7"/>
        <v>1.1014814814814813E-3</v>
      </c>
      <c r="P22">
        <f t="shared" si="17"/>
        <v>4.1999999999999996E-4</v>
      </c>
      <c r="Q22">
        <f t="shared" si="8"/>
        <v>1.1014814814814813E-3</v>
      </c>
      <c r="S22">
        <f t="shared" si="18"/>
        <v>23.333333333333339</v>
      </c>
      <c r="U22">
        <f t="shared" si="0"/>
        <v>0.66279069767441878</v>
      </c>
      <c r="W22">
        <f t="shared" si="1"/>
        <v>0.66536964980544755</v>
      </c>
      <c r="Y22">
        <f t="shared" si="9"/>
        <v>-0.16374269005847966</v>
      </c>
      <c r="AA22">
        <f t="shared" si="10"/>
        <v>0.38986354775828452</v>
      </c>
      <c r="AC22" s="3">
        <f t="shared" si="11"/>
        <v>1.1014814814814813E-3</v>
      </c>
      <c r="AE22">
        <f t="shared" si="2"/>
        <v>0.22178988326848251</v>
      </c>
      <c r="AG22">
        <f t="shared" si="12"/>
        <v>0.66536964980544755</v>
      </c>
      <c r="AI22">
        <f t="shared" si="13"/>
        <v>-0.16374269005847961</v>
      </c>
      <c r="AK22">
        <f t="shared" si="14"/>
        <v>0.38986354775828458</v>
      </c>
      <c r="AM22" s="3">
        <f t="shared" si="15"/>
        <v>1.1014814814814813E-3</v>
      </c>
    </row>
    <row r="23" spans="4:39" x14ac:dyDescent="0.25">
      <c r="D23" s="6">
        <f t="shared" si="16"/>
        <v>0.1399999999999999</v>
      </c>
      <c r="G23">
        <f t="shared" si="3"/>
        <v>0.22279792746113991</v>
      </c>
      <c r="I23">
        <f t="shared" si="4"/>
        <v>0.89119170984455964</v>
      </c>
      <c r="K23">
        <f t="shared" si="5"/>
        <v>-0.17054263565891484</v>
      </c>
      <c r="M23">
        <f t="shared" si="6"/>
        <v>0.38759689922480611</v>
      </c>
      <c r="O23" s="3">
        <f t="shared" si="7"/>
        <v>1.0928682170542633E-3</v>
      </c>
      <c r="P23">
        <f t="shared" si="17"/>
        <v>4.1999999999999996E-4</v>
      </c>
      <c r="Q23">
        <f t="shared" si="8"/>
        <v>1.0928682170542633E-3</v>
      </c>
      <c r="S23">
        <f t="shared" si="18"/>
        <v>24.302325581395369</v>
      </c>
      <c r="U23">
        <f t="shared" si="0"/>
        <v>0.67187500000000022</v>
      </c>
      <c r="W23">
        <f t="shared" si="1"/>
        <v>0.66839378238341962</v>
      </c>
      <c r="Y23">
        <f t="shared" si="9"/>
        <v>-0.170542635658915</v>
      </c>
      <c r="AA23">
        <f t="shared" si="10"/>
        <v>0.38759689922480645</v>
      </c>
      <c r="AC23" s="3">
        <f t="shared" si="11"/>
        <v>1.092868217054264E-3</v>
      </c>
      <c r="AE23">
        <f t="shared" si="2"/>
        <v>0.22279792746113991</v>
      </c>
      <c r="AG23">
        <f t="shared" si="12"/>
        <v>0.66839378238341962</v>
      </c>
      <c r="AI23">
        <f t="shared" si="13"/>
        <v>-0.1705426356589147</v>
      </c>
      <c r="AK23">
        <f t="shared" si="14"/>
        <v>0.38759689922480628</v>
      </c>
      <c r="AM23" s="3">
        <f t="shared" si="15"/>
        <v>1.0928682170542638E-3</v>
      </c>
    </row>
    <row r="24" spans="4:39" x14ac:dyDescent="0.25">
      <c r="D24" s="6">
        <f t="shared" si="16"/>
        <v>0.1349999999999999</v>
      </c>
      <c r="G24">
        <f t="shared" si="3"/>
        <v>0.2238033635187581</v>
      </c>
      <c r="I24">
        <f t="shared" si="4"/>
        <v>0.89521345407503239</v>
      </c>
      <c r="K24">
        <f t="shared" si="5"/>
        <v>-0.17726396917148368</v>
      </c>
      <c r="M24">
        <f t="shared" si="6"/>
        <v>0.38535645472061653</v>
      </c>
      <c r="O24" s="3">
        <f t="shared" si="7"/>
        <v>1.0843545279383428E-3</v>
      </c>
      <c r="P24">
        <f t="shared" si="17"/>
        <v>4.1999999999999996E-4</v>
      </c>
      <c r="Q24">
        <f t="shared" si="8"/>
        <v>1.0843545279383428E-3</v>
      </c>
      <c r="S24">
        <f t="shared" si="18"/>
        <v>25.260115606936427</v>
      </c>
      <c r="U24">
        <f t="shared" si="0"/>
        <v>0.68110236220472464</v>
      </c>
      <c r="W24">
        <f t="shared" si="1"/>
        <v>0.67141009055627432</v>
      </c>
      <c r="Y24">
        <f t="shared" si="9"/>
        <v>-0.17726396917148379</v>
      </c>
      <c r="AA24">
        <f t="shared" si="10"/>
        <v>0.38535645472061653</v>
      </c>
      <c r="AC24" s="3">
        <f t="shared" si="11"/>
        <v>1.0843545279383428E-3</v>
      </c>
      <c r="AE24">
        <f t="shared" si="2"/>
        <v>0.2238033635187581</v>
      </c>
      <c r="AG24">
        <f t="shared" si="12"/>
        <v>0.67141009055627432</v>
      </c>
      <c r="AI24">
        <f t="shared" si="13"/>
        <v>-0.17726396917148365</v>
      </c>
      <c r="AK24">
        <f t="shared" si="14"/>
        <v>0.38535645472061653</v>
      </c>
      <c r="AM24" s="3">
        <f t="shared" si="15"/>
        <v>1.0843545279383428E-3</v>
      </c>
    </row>
    <row r="25" spans="4:39" x14ac:dyDescent="0.25">
      <c r="D25" s="6">
        <f t="shared" si="16"/>
        <v>0.12999999999999989</v>
      </c>
      <c r="G25">
        <f t="shared" si="3"/>
        <v>0.22480620155038761</v>
      </c>
      <c r="I25">
        <f t="shared" si="4"/>
        <v>0.89922480620155043</v>
      </c>
      <c r="K25">
        <f t="shared" si="5"/>
        <v>-0.18390804597701155</v>
      </c>
      <c r="M25">
        <f t="shared" si="6"/>
        <v>0.38314176245210724</v>
      </c>
      <c r="O25" s="3">
        <f t="shared" si="7"/>
        <v>1.0759386973180076E-3</v>
      </c>
      <c r="P25">
        <f t="shared" si="17"/>
        <v>4.1999999999999996E-4</v>
      </c>
      <c r="Q25">
        <f t="shared" si="8"/>
        <v>1.0759386973180076E-3</v>
      </c>
      <c r="S25">
        <f t="shared" si="18"/>
        <v>26.206896551724135</v>
      </c>
      <c r="U25">
        <f t="shared" si="0"/>
        <v>0.69047619047619069</v>
      </c>
      <c r="W25">
        <f t="shared" si="1"/>
        <v>0.67441860465116288</v>
      </c>
      <c r="Y25">
        <f t="shared" si="9"/>
        <v>-0.18390804597701163</v>
      </c>
      <c r="AA25">
        <f t="shared" si="10"/>
        <v>0.38314176245210724</v>
      </c>
      <c r="AC25" s="3">
        <f t="shared" si="11"/>
        <v>1.0759386973180074E-3</v>
      </c>
      <c r="AE25">
        <f t="shared" si="2"/>
        <v>0.22480620155038761</v>
      </c>
      <c r="AG25">
        <f t="shared" si="12"/>
        <v>0.67441860465116288</v>
      </c>
      <c r="AI25">
        <f t="shared" si="13"/>
        <v>-0.18390804597701163</v>
      </c>
      <c r="AK25">
        <f t="shared" si="14"/>
        <v>0.38314176245210724</v>
      </c>
      <c r="AM25" s="3">
        <f t="shared" si="15"/>
        <v>1.0759386973180074E-3</v>
      </c>
    </row>
    <row r="26" spans="4:39" x14ac:dyDescent="0.25">
      <c r="D26" s="6">
        <f t="shared" si="16"/>
        <v>0.12499999999999989</v>
      </c>
      <c r="G26">
        <f t="shared" si="3"/>
        <v>0.22580645161290325</v>
      </c>
      <c r="I26">
        <f t="shared" si="4"/>
        <v>0.90322580645161299</v>
      </c>
      <c r="K26">
        <f t="shared" si="5"/>
        <v>-0.1904761904761906</v>
      </c>
      <c r="M26">
        <f t="shared" si="6"/>
        <v>0.38095238095238088</v>
      </c>
      <c r="O26" s="3">
        <f t="shared" si="7"/>
        <v>1.0676190476190475E-3</v>
      </c>
      <c r="P26">
        <f t="shared" si="17"/>
        <v>4.1999999999999996E-4</v>
      </c>
      <c r="Q26">
        <f t="shared" si="8"/>
        <v>1.0676190476190475E-3</v>
      </c>
      <c r="S26">
        <f t="shared" si="18"/>
        <v>27.142857142857157</v>
      </c>
      <c r="U26">
        <f t="shared" si="0"/>
        <v>0.70000000000000018</v>
      </c>
      <c r="W26">
        <f t="shared" si="1"/>
        <v>0.67741935483870974</v>
      </c>
      <c r="Y26">
        <f t="shared" si="9"/>
        <v>-0.19047619047619058</v>
      </c>
      <c r="AA26">
        <f t="shared" si="10"/>
        <v>0.38095238095238088</v>
      </c>
      <c r="AC26" s="3">
        <f t="shared" si="11"/>
        <v>1.0676190476190475E-3</v>
      </c>
      <c r="AE26">
        <f t="shared" si="2"/>
        <v>0.22580645161290325</v>
      </c>
      <c r="AG26">
        <f t="shared" si="12"/>
        <v>0.67741935483870974</v>
      </c>
      <c r="AI26">
        <f t="shared" si="13"/>
        <v>-0.1904761904761906</v>
      </c>
      <c r="AK26">
        <f t="shared" si="14"/>
        <v>0.38095238095238088</v>
      </c>
      <c r="AM26" s="3">
        <f t="shared" si="15"/>
        <v>1.0676190476190475E-3</v>
      </c>
    </row>
    <row r="27" spans="4:39" x14ac:dyDescent="0.25">
      <c r="D27" s="6">
        <f t="shared" si="16"/>
        <v>0.11999999999999988</v>
      </c>
      <c r="G27">
        <f t="shared" si="3"/>
        <v>0.22680412371134023</v>
      </c>
      <c r="I27">
        <f t="shared" si="4"/>
        <v>0.90721649484536093</v>
      </c>
      <c r="K27">
        <f t="shared" si="5"/>
        <v>-0.19696969696969716</v>
      </c>
      <c r="M27">
        <f t="shared" si="6"/>
        <v>0.37878787878787878</v>
      </c>
      <c r="O27" s="3">
        <f t="shared" si="7"/>
        <v>1.0593939393939392E-3</v>
      </c>
      <c r="P27">
        <f t="shared" si="17"/>
        <v>4.1999999999999996E-4</v>
      </c>
      <c r="Q27">
        <f t="shared" si="8"/>
        <v>1.0593939393939392E-3</v>
      </c>
      <c r="S27">
        <f t="shared" si="18"/>
        <v>28.068181818181827</v>
      </c>
      <c r="U27">
        <f t="shared" si="0"/>
        <v>0.70967741935483897</v>
      </c>
      <c r="W27">
        <f t="shared" si="1"/>
        <v>0.68041237113402075</v>
      </c>
      <c r="Y27">
        <f t="shared" si="9"/>
        <v>-0.1969696969696971</v>
      </c>
      <c r="AA27">
        <f t="shared" si="10"/>
        <v>0.37878787878787862</v>
      </c>
      <c r="AC27" s="3">
        <f t="shared" si="11"/>
        <v>1.059393939393939E-3</v>
      </c>
      <c r="AE27">
        <f t="shared" si="2"/>
        <v>0.22680412371134023</v>
      </c>
      <c r="AG27">
        <f t="shared" si="12"/>
        <v>0.68041237113402075</v>
      </c>
      <c r="AI27">
        <f t="shared" si="13"/>
        <v>-0.19696969696969721</v>
      </c>
      <c r="AK27">
        <f t="shared" si="14"/>
        <v>0.37878787878787862</v>
      </c>
      <c r="AM27" s="3">
        <f t="shared" si="15"/>
        <v>1.059393939393939E-3</v>
      </c>
    </row>
    <row r="28" spans="4:39" x14ac:dyDescent="0.25">
      <c r="D28" s="6">
        <f t="shared" si="16"/>
        <v>0.11499999999999988</v>
      </c>
      <c r="G28">
        <f t="shared" si="3"/>
        <v>0.22779922779922782</v>
      </c>
      <c r="I28">
        <f t="shared" si="4"/>
        <v>0.91119691119691126</v>
      </c>
      <c r="K28">
        <f t="shared" si="5"/>
        <v>-0.20338983050847467</v>
      </c>
      <c r="M28">
        <f t="shared" si="6"/>
        <v>0.37664783427495285</v>
      </c>
      <c r="O28" s="3">
        <f t="shared" si="7"/>
        <v>1.0512617702448208E-3</v>
      </c>
      <c r="P28">
        <f t="shared" si="17"/>
        <v>4.1999999999999996E-4</v>
      </c>
      <c r="Q28">
        <f t="shared" si="8"/>
        <v>1.0512617702448208E-3</v>
      </c>
      <c r="S28">
        <f t="shared" si="18"/>
        <v>28.983050847457648</v>
      </c>
      <c r="U28">
        <f t="shared" si="0"/>
        <v>0.71951219512195141</v>
      </c>
      <c r="W28">
        <f t="shared" si="1"/>
        <v>0.68339768339768348</v>
      </c>
      <c r="Y28">
        <f t="shared" si="9"/>
        <v>-0.20338983050847467</v>
      </c>
      <c r="AA28">
        <f t="shared" si="10"/>
        <v>0.3766478342749528</v>
      </c>
      <c r="AC28" s="3">
        <f t="shared" si="11"/>
        <v>1.0512617702448208E-3</v>
      </c>
      <c r="AE28">
        <f t="shared" si="2"/>
        <v>0.22779922779922782</v>
      </c>
      <c r="AG28">
        <f t="shared" si="12"/>
        <v>0.68339768339768348</v>
      </c>
      <c r="AI28">
        <f t="shared" si="13"/>
        <v>-0.20338983050847464</v>
      </c>
      <c r="AK28">
        <f t="shared" si="14"/>
        <v>0.37664783427495285</v>
      </c>
      <c r="AM28" s="3">
        <f t="shared" si="15"/>
        <v>1.0512617702448208E-3</v>
      </c>
    </row>
    <row r="29" spans="4:39" x14ac:dyDescent="0.25">
      <c r="D29" s="6">
        <f t="shared" si="16"/>
        <v>0.10999999999999988</v>
      </c>
      <c r="G29">
        <f t="shared" si="3"/>
        <v>0.22879177377892032</v>
      </c>
      <c r="I29">
        <f t="shared" si="4"/>
        <v>0.91516709511568128</v>
      </c>
      <c r="K29">
        <f t="shared" si="5"/>
        <v>-0.2097378277153559</v>
      </c>
      <c r="M29">
        <f t="shared" si="6"/>
        <v>0.37453183520599248</v>
      </c>
      <c r="O29" s="3">
        <f t="shared" si="7"/>
        <v>1.0432209737827713E-3</v>
      </c>
      <c r="P29">
        <f t="shared" si="17"/>
        <v>4.1999999999999996E-4</v>
      </c>
      <c r="Q29">
        <f t="shared" si="8"/>
        <v>1.0432209737827713E-3</v>
      </c>
      <c r="S29">
        <f t="shared" si="18"/>
        <v>29.887640449438212</v>
      </c>
      <c r="U29">
        <f t="shared" si="0"/>
        <v>0.72950819672131173</v>
      </c>
      <c r="W29">
        <f t="shared" si="1"/>
        <v>0.68637532133676105</v>
      </c>
      <c r="Y29">
        <f t="shared" si="9"/>
        <v>-0.20973782771535593</v>
      </c>
      <c r="AA29">
        <f t="shared" si="10"/>
        <v>0.37453183520599237</v>
      </c>
      <c r="AC29" s="3">
        <f t="shared" si="11"/>
        <v>1.0432209737827711E-3</v>
      </c>
      <c r="AE29">
        <f t="shared" si="2"/>
        <v>0.22879177377892032</v>
      </c>
      <c r="AG29">
        <f t="shared" si="12"/>
        <v>0.68637532133676105</v>
      </c>
      <c r="AI29">
        <f t="shared" si="13"/>
        <v>-0.20973782771535607</v>
      </c>
      <c r="AK29">
        <f t="shared" si="14"/>
        <v>0.37453183520599237</v>
      </c>
      <c r="AM29" s="3">
        <f t="shared" si="15"/>
        <v>1.0432209737827711E-3</v>
      </c>
    </row>
    <row r="30" spans="4:39" x14ac:dyDescent="0.25">
      <c r="D30" s="6">
        <f>D29-0.005</f>
        <v>0.10499999999999987</v>
      </c>
      <c r="G30">
        <f t="shared" si="3"/>
        <v>0.22978177150192558</v>
      </c>
      <c r="I30">
        <f t="shared" si="4"/>
        <v>0.91912708600770232</v>
      </c>
      <c r="K30">
        <f t="shared" si="5"/>
        <v>-0.21601489757914361</v>
      </c>
      <c r="M30">
        <f t="shared" si="6"/>
        <v>0.37243947858472992</v>
      </c>
      <c r="O30" s="3">
        <f t="shared" si="7"/>
        <v>1.0352700186219738E-3</v>
      </c>
      <c r="P30">
        <f t="shared" si="17"/>
        <v>4.1999999999999996E-4</v>
      </c>
      <c r="Q30">
        <f t="shared" si="8"/>
        <v>1.0352700186219738E-3</v>
      </c>
      <c r="S30">
        <f t="shared" si="18"/>
        <v>30.782122905027943</v>
      </c>
      <c r="U30">
        <f t="shared" si="0"/>
        <v>0.73966942148760362</v>
      </c>
      <c r="W30">
        <f t="shared" si="1"/>
        <v>0.68934531450577674</v>
      </c>
      <c r="Y30">
        <f t="shared" si="9"/>
        <v>-0.21601489757914358</v>
      </c>
      <c r="AA30">
        <f t="shared" si="10"/>
        <v>0.37243947858472992</v>
      </c>
      <c r="AC30" s="3">
        <f t="shared" si="11"/>
        <v>1.0352700186219738E-3</v>
      </c>
      <c r="AE30">
        <f t="shared" si="2"/>
        <v>0.22978177150192558</v>
      </c>
      <c r="AG30">
        <f t="shared" si="12"/>
        <v>0.68934531450577674</v>
      </c>
      <c r="AI30">
        <f t="shared" si="13"/>
        <v>-0.21601489757914361</v>
      </c>
      <c r="AK30">
        <f t="shared" si="14"/>
        <v>0.37243947858472992</v>
      </c>
      <c r="AM30" s="3">
        <f t="shared" si="15"/>
        <v>1.0352700186219738E-3</v>
      </c>
    </row>
    <row r="31" spans="4:39" s="4" customFormat="1" x14ac:dyDescent="0.25">
      <c r="D31" s="7">
        <f>D30-0.005</f>
        <v>9.9999999999999867E-2</v>
      </c>
      <c r="E31" s="9">
        <v>0.1</v>
      </c>
      <c r="G31" s="4">
        <f t="shared" si="3"/>
        <v>0.23076923076923078</v>
      </c>
      <c r="I31" s="4">
        <f t="shared" si="4"/>
        <v>0.92307692307692313</v>
      </c>
      <c r="K31" s="4">
        <f t="shared" si="5"/>
        <v>-0.22222222222222232</v>
      </c>
      <c r="M31" s="4">
        <f t="shared" si="6"/>
        <v>0.37037037037037041</v>
      </c>
      <c r="O31" s="5">
        <f t="shared" si="7"/>
        <v>1.0274074074074074E-3</v>
      </c>
      <c r="P31" s="4">
        <f t="shared" si="17"/>
        <v>4.1999999999999996E-4</v>
      </c>
      <c r="Q31">
        <f t="shared" si="8"/>
        <v>1.0274074074074074E-3</v>
      </c>
      <c r="S31" s="4">
        <f t="shared" si="18"/>
        <v>31.666666666666664</v>
      </c>
      <c r="U31" s="4">
        <f t="shared" si="0"/>
        <v>0.75000000000000033</v>
      </c>
      <c r="W31" s="4">
        <f t="shared" si="1"/>
        <v>0.69230769230769229</v>
      </c>
      <c r="Y31" s="4">
        <f t="shared" si="9"/>
        <v>-0.22222222222222252</v>
      </c>
      <c r="AA31" s="4">
        <f t="shared" si="10"/>
        <v>0.37037037037037057</v>
      </c>
      <c r="AC31" s="5">
        <f t="shared" si="11"/>
        <v>1.0274074074074077E-3</v>
      </c>
      <c r="AE31" s="4">
        <f t="shared" si="2"/>
        <v>0.23076923076923078</v>
      </c>
      <c r="AG31" s="4">
        <f t="shared" si="12"/>
        <v>0.69230769230769229</v>
      </c>
      <c r="AI31" s="4">
        <f t="shared" si="13"/>
        <v>-0.22222222222222224</v>
      </c>
      <c r="AK31" s="4">
        <f t="shared" si="14"/>
        <v>0.37037037037037041</v>
      </c>
      <c r="AM31" s="5">
        <f t="shared" si="15"/>
        <v>1.0274074074074074E-3</v>
      </c>
    </row>
    <row r="32" spans="4:39" x14ac:dyDescent="0.25">
      <c r="D32" s="6">
        <f>D31-0.005</f>
        <v>9.4999999999999862E-2</v>
      </c>
      <c r="G32">
        <f t="shared" si="3"/>
        <v>0.23175416133162613</v>
      </c>
      <c r="I32">
        <f t="shared" si="4"/>
        <v>0.92701664532650452</v>
      </c>
      <c r="K32">
        <f t="shared" si="5"/>
        <v>-0.22836095764272563</v>
      </c>
      <c r="M32">
        <f t="shared" si="6"/>
        <v>0.36832412523020253</v>
      </c>
      <c r="O32" s="5">
        <f t="shared" si="7"/>
        <v>1.0196316758747698E-3</v>
      </c>
      <c r="P32">
        <f t="shared" si="17"/>
        <v>4.1999999999999996E-4</v>
      </c>
      <c r="Q32">
        <f t="shared" si="8"/>
        <v>1.0196316758747698E-3</v>
      </c>
      <c r="S32">
        <f t="shared" si="18"/>
        <v>32.541436464088392</v>
      </c>
      <c r="U32">
        <f t="shared" si="0"/>
        <v>0.76050420168067256</v>
      </c>
      <c r="W32">
        <f t="shared" si="1"/>
        <v>0.69526248399487844</v>
      </c>
      <c r="Y32">
        <f t="shared" si="9"/>
        <v>-0.22836095764272576</v>
      </c>
      <c r="AA32">
        <f t="shared" si="10"/>
        <v>0.36832412523020258</v>
      </c>
      <c r="AC32" s="3">
        <f t="shared" si="11"/>
        <v>1.0196316758747698E-3</v>
      </c>
      <c r="AE32">
        <f t="shared" si="2"/>
        <v>0.23175416133162613</v>
      </c>
      <c r="AG32">
        <f t="shared" si="12"/>
        <v>0.69526248399487844</v>
      </c>
      <c r="AI32">
        <f t="shared" si="13"/>
        <v>-0.22836095764272571</v>
      </c>
      <c r="AK32">
        <f t="shared" si="14"/>
        <v>0.36832412523020253</v>
      </c>
      <c r="AM32" s="3">
        <f t="shared" si="15"/>
        <v>1.0196316758747696E-3</v>
      </c>
    </row>
    <row r="33" spans="4:39" x14ac:dyDescent="0.25">
      <c r="D33" s="6">
        <f t="shared" si="16"/>
        <v>8.9999999999999858E-2</v>
      </c>
      <c r="G33">
        <f t="shared" si="3"/>
        <v>0.23273657289002561</v>
      </c>
      <c r="I33">
        <f t="shared" si="4"/>
        <v>0.93094629156010245</v>
      </c>
      <c r="K33">
        <f t="shared" si="5"/>
        <v>-0.23443223443223465</v>
      </c>
      <c r="M33">
        <f t="shared" si="6"/>
        <v>0.36630036630036622</v>
      </c>
      <c r="O33" s="5">
        <f t="shared" si="7"/>
        <v>1.0119413919413916E-3</v>
      </c>
      <c r="P33">
        <f t="shared" si="17"/>
        <v>4.1999999999999996E-4</v>
      </c>
      <c r="Q33">
        <f t="shared" si="8"/>
        <v>1.0119413919413916E-3</v>
      </c>
      <c r="S33">
        <f t="shared" si="18"/>
        <v>33.406593406593444</v>
      </c>
      <c r="U33">
        <f t="shared" ref="U33:U51" si="19">($B$1-D33*$B$1)/(D33-2*D33*$B$1+$B$1)</f>
        <v>0.77118644067796638</v>
      </c>
      <c r="W33">
        <f t="shared" ref="W33:W51" si="20">(1-$B$1)*(1-D33)/(1-D33*$B$1)</f>
        <v>0.69820971867007686</v>
      </c>
      <c r="Y33">
        <f t="shared" si="9"/>
        <v>-0.23443223443223452</v>
      </c>
      <c r="AA33">
        <f t="shared" si="10"/>
        <v>0.36630036630036611</v>
      </c>
      <c r="AC33" s="3">
        <f t="shared" si="11"/>
        <v>1.0119413919413914E-3</v>
      </c>
      <c r="AE33">
        <f t="shared" ref="AE33:AE51" si="21">G33</f>
        <v>0.23273657289002561</v>
      </c>
      <c r="AG33">
        <f t="shared" si="12"/>
        <v>0.69820971867007686</v>
      </c>
      <c r="AI33">
        <f t="shared" si="13"/>
        <v>-0.2344322344322346</v>
      </c>
      <c r="AK33">
        <f t="shared" si="14"/>
        <v>0.36630036630036622</v>
      </c>
      <c r="AM33" s="3">
        <f t="shared" si="15"/>
        <v>1.0119413919413916E-3</v>
      </c>
    </row>
    <row r="34" spans="4:39" x14ac:dyDescent="0.25">
      <c r="D34" s="6">
        <f t="shared" si="16"/>
        <v>8.4999999999999853E-2</v>
      </c>
      <c r="G34">
        <f t="shared" si="3"/>
        <v>0.23371647509578547</v>
      </c>
      <c r="I34">
        <f t="shared" si="4"/>
        <v>0.93486590038314188</v>
      </c>
      <c r="K34">
        <f t="shared" si="5"/>
        <v>-0.24043715846994551</v>
      </c>
      <c r="M34">
        <f t="shared" si="6"/>
        <v>0.36429872495446258</v>
      </c>
      <c r="O34" s="5">
        <f t="shared" si="7"/>
        <v>1.0043351548269578E-3</v>
      </c>
      <c r="P34">
        <f t="shared" si="17"/>
        <v>4.1999999999999996E-4</v>
      </c>
      <c r="Q34">
        <f t="shared" si="8"/>
        <v>1.0043351548269578E-3</v>
      </c>
      <c r="S34">
        <f t="shared" si="18"/>
        <v>34.262295081967245</v>
      </c>
      <c r="U34">
        <f t="shared" si="19"/>
        <v>0.78205128205128238</v>
      </c>
      <c r="W34">
        <f t="shared" si="20"/>
        <v>0.70114942528735646</v>
      </c>
      <c r="Y34">
        <f t="shared" si="9"/>
        <v>-0.24043715846994548</v>
      </c>
      <c r="AA34">
        <f t="shared" si="10"/>
        <v>0.36429872495446253</v>
      </c>
      <c r="AC34" s="3">
        <f t="shared" si="11"/>
        <v>1.0043351548269578E-3</v>
      </c>
      <c r="AE34">
        <f t="shared" si="21"/>
        <v>0.23371647509578547</v>
      </c>
      <c r="AG34">
        <f t="shared" si="12"/>
        <v>0.70114942528735646</v>
      </c>
      <c r="AI34">
        <f t="shared" si="13"/>
        <v>-0.24043715846994559</v>
      </c>
      <c r="AK34">
        <f t="shared" si="14"/>
        <v>0.36429872495446258</v>
      </c>
      <c r="AM34" s="3">
        <f t="shared" si="15"/>
        <v>1.0043351548269578E-3</v>
      </c>
    </row>
    <row r="35" spans="4:39" x14ac:dyDescent="0.25">
      <c r="D35" s="6">
        <f t="shared" si="16"/>
        <v>7.9999999999999849E-2</v>
      </c>
      <c r="G35">
        <f t="shared" si="3"/>
        <v>0.23469387755102045</v>
      </c>
      <c r="I35">
        <f t="shared" si="4"/>
        <v>0.93877551020408179</v>
      </c>
      <c r="K35">
        <f t="shared" si="5"/>
        <v>-0.24637681159420313</v>
      </c>
      <c r="M35">
        <f t="shared" si="6"/>
        <v>0.36231884057971003</v>
      </c>
      <c r="O35" s="5">
        <f t="shared" si="7"/>
        <v>9.9681159420289805E-4</v>
      </c>
      <c r="P35">
        <f t="shared" si="17"/>
        <v>4.1999999999999996E-4</v>
      </c>
      <c r="Q35">
        <f t="shared" si="8"/>
        <v>9.9681159420289805E-4</v>
      </c>
      <c r="S35">
        <f t="shared" si="18"/>
        <v>35.108695652173949</v>
      </c>
      <c r="U35">
        <f t="shared" si="19"/>
        <v>0.79310344827586243</v>
      </c>
      <c r="W35">
        <f t="shared" si="20"/>
        <v>0.70408163265306145</v>
      </c>
      <c r="Y35">
        <f t="shared" si="9"/>
        <v>-0.24637681159420294</v>
      </c>
      <c r="AA35">
        <f t="shared" si="10"/>
        <v>0.36231884057970987</v>
      </c>
      <c r="AC35" s="3">
        <f t="shared" si="11"/>
        <v>9.9681159420289783E-4</v>
      </c>
      <c r="AE35">
        <f t="shared" si="21"/>
        <v>0.23469387755102045</v>
      </c>
      <c r="AG35">
        <f t="shared" si="12"/>
        <v>0.70408163265306145</v>
      </c>
      <c r="AI35">
        <f t="shared" si="13"/>
        <v>-0.24637681159420324</v>
      </c>
      <c r="AK35">
        <f t="shared" si="14"/>
        <v>0.36231884057970992</v>
      </c>
      <c r="AM35" s="3">
        <f t="shared" si="15"/>
        <v>9.9681159420289783E-4</v>
      </c>
    </row>
    <row r="36" spans="4:39" x14ac:dyDescent="0.25">
      <c r="D36" s="6">
        <f t="shared" si="16"/>
        <v>7.4999999999999845E-2</v>
      </c>
      <c r="G36">
        <f t="shared" si="3"/>
        <v>0.23566878980891723</v>
      </c>
      <c r="I36">
        <f t="shared" si="4"/>
        <v>0.94267515923566891</v>
      </c>
      <c r="K36">
        <f t="shared" si="5"/>
        <v>-0.25225225225225245</v>
      </c>
      <c r="M36">
        <f t="shared" si="6"/>
        <v>0.36036036036036034</v>
      </c>
      <c r="O36" s="5">
        <f t="shared" si="7"/>
        <v>9.8936936936936922E-4</v>
      </c>
      <c r="P36">
        <f t="shared" si="17"/>
        <v>4.1999999999999996E-4</v>
      </c>
      <c r="Q36">
        <f t="shared" si="8"/>
        <v>9.8936936936936922E-4</v>
      </c>
      <c r="S36">
        <f t="shared" si="18"/>
        <v>35.945945945945958</v>
      </c>
      <c r="U36">
        <f t="shared" si="19"/>
        <v>0.80434782608695687</v>
      </c>
      <c r="W36">
        <f t="shared" si="20"/>
        <v>0.70700636942675166</v>
      </c>
      <c r="Y36">
        <f t="shared" si="9"/>
        <v>-0.25225225225225245</v>
      </c>
      <c r="AA36">
        <f t="shared" si="10"/>
        <v>0.3603603603603604</v>
      </c>
      <c r="AC36" s="3">
        <f t="shared" si="11"/>
        <v>9.8936936936936922E-4</v>
      </c>
      <c r="AE36">
        <f t="shared" si="21"/>
        <v>0.23566878980891723</v>
      </c>
      <c r="AG36">
        <f t="shared" si="12"/>
        <v>0.70700636942675166</v>
      </c>
      <c r="AI36">
        <f t="shared" si="13"/>
        <v>-0.25225225225225251</v>
      </c>
      <c r="AK36">
        <f t="shared" si="14"/>
        <v>0.36036036036036034</v>
      </c>
      <c r="AM36" s="3">
        <f t="shared" si="15"/>
        <v>9.8936936936936922E-4</v>
      </c>
    </row>
    <row r="37" spans="4:39" x14ac:dyDescent="0.25">
      <c r="D37" s="6">
        <f t="shared" si="16"/>
        <v>6.999999999999984E-2</v>
      </c>
      <c r="G37">
        <f t="shared" si="3"/>
        <v>0.23664122137404583</v>
      </c>
      <c r="I37">
        <f t="shared" si="4"/>
        <v>0.94656488549618334</v>
      </c>
      <c r="K37">
        <f t="shared" si="5"/>
        <v>-0.25806451612903247</v>
      </c>
      <c r="M37">
        <f t="shared" si="6"/>
        <v>0.3584229390681003</v>
      </c>
      <c r="O37" s="5">
        <f t="shared" si="7"/>
        <v>9.8200716845878101E-4</v>
      </c>
      <c r="P37">
        <f t="shared" si="17"/>
        <v>4.1999999999999996E-4</v>
      </c>
      <c r="Q37">
        <f t="shared" si="8"/>
        <v>9.8200716845878101E-4</v>
      </c>
      <c r="S37">
        <f t="shared" si="18"/>
        <v>36.774193548387125</v>
      </c>
      <c r="U37">
        <f t="shared" si="19"/>
        <v>0.81578947368421084</v>
      </c>
      <c r="W37">
        <f t="shared" si="20"/>
        <v>0.70992366412213748</v>
      </c>
      <c r="Y37">
        <f t="shared" si="9"/>
        <v>-0.25806451612903242</v>
      </c>
      <c r="AA37">
        <f t="shared" si="10"/>
        <v>0.35842293906810035</v>
      </c>
      <c r="AC37" s="3">
        <f t="shared" si="11"/>
        <v>9.8200716845878123E-4</v>
      </c>
      <c r="AE37">
        <f t="shared" si="21"/>
        <v>0.23664122137404583</v>
      </c>
      <c r="AG37">
        <f t="shared" si="12"/>
        <v>0.70992366412213748</v>
      </c>
      <c r="AI37">
        <f t="shared" si="13"/>
        <v>-0.25806451612903253</v>
      </c>
      <c r="AK37">
        <f t="shared" si="14"/>
        <v>0.3584229390681003</v>
      </c>
      <c r="AM37" s="3">
        <f t="shared" si="15"/>
        <v>9.8200716845878101E-4</v>
      </c>
    </row>
    <row r="38" spans="4:39" x14ac:dyDescent="0.25">
      <c r="D38" s="6">
        <f t="shared" si="16"/>
        <v>6.4999999999999836E-2</v>
      </c>
      <c r="G38">
        <f t="shared" si="3"/>
        <v>0.2376111817026684</v>
      </c>
      <c r="I38">
        <f t="shared" si="4"/>
        <v>0.9504447268106736</v>
      </c>
      <c r="K38">
        <f t="shared" si="5"/>
        <v>-0.26381461675579343</v>
      </c>
      <c r="M38">
        <f t="shared" si="6"/>
        <v>0.35650623885917987</v>
      </c>
      <c r="O38" s="5">
        <f t="shared" si="7"/>
        <v>9.7472370766488355E-4</v>
      </c>
      <c r="P38">
        <f t="shared" si="17"/>
        <v>4.1999999999999996E-4</v>
      </c>
      <c r="Q38">
        <f t="shared" si="8"/>
        <v>9.7472370766488355E-4</v>
      </c>
      <c r="S38">
        <f t="shared" si="18"/>
        <v>37.593582887700585</v>
      </c>
      <c r="U38">
        <f t="shared" si="19"/>
        <v>0.82743362831858447</v>
      </c>
      <c r="W38">
        <f t="shared" si="20"/>
        <v>0.71283354510800523</v>
      </c>
      <c r="Y38">
        <f t="shared" si="9"/>
        <v>-0.26381461675579337</v>
      </c>
      <c r="AA38">
        <f t="shared" si="10"/>
        <v>0.35650623885917987</v>
      </c>
      <c r="AC38" s="3">
        <f t="shared" si="11"/>
        <v>9.7472370766488355E-4</v>
      </c>
      <c r="AE38">
        <f t="shared" si="21"/>
        <v>0.2376111817026684</v>
      </c>
      <c r="AG38">
        <f t="shared" si="12"/>
        <v>0.71283354510800523</v>
      </c>
      <c r="AI38">
        <f t="shared" si="13"/>
        <v>-0.26381461675579343</v>
      </c>
      <c r="AK38">
        <f t="shared" si="14"/>
        <v>0.35650623885917987</v>
      </c>
      <c r="AM38" s="3">
        <f t="shared" si="15"/>
        <v>9.7472370766488355E-4</v>
      </c>
    </row>
    <row r="39" spans="4:39" x14ac:dyDescent="0.25">
      <c r="D39" s="6">
        <f t="shared" si="16"/>
        <v>5.9999999999999838E-2</v>
      </c>
      <c r="G39">
        <f t="shared" si="3"/>
        <v>0.23857868020304573</v>
      </c>
      <c r="I39">
        <f t="shared" si="4"/>
        <v>0.95431472081218294</v>
      </c>
      <c r="K39">
        <f t="shared" si="5"/>
        <v>-0.26950354609929106</v>
      </c>
      <c r="M39">
        <f t="shared" si="6"/>
        <v>0.35460992907801409</v>
      </c>
      <c r="O39" s="5">
        <f t="shared" si="7"/>
        <v>9.6751773049645346E-4</v>
      </c>
      <c r="P39">
        <f t="shared" si="17"/>
        <v>4.1999999999999996E-4</v>
      </c>
      <c r="Q39">
        <f t="shared" si="8"/>
        <v>9.6751773049645346E-4</v>
      </c>
      <c r="S39">
        <f t="shared" si="18"/>
        <v>38.404255319148973</v>
      </c>
      <c r="U39">
        <f t="shared" si="19"/>
        <v>0.83928571428571463</v>
      </c>
      <c r="W39">
        <f t="shared" si="20"/>
        <v>0.71573604060913709</v>
      </c>
      <c r="Y39">
        <f t="shared" si="9"/>
        <v>-0.269503546099291</v>
      </c>
      <c r="AA39">
        <f t="shared" si="10"/>
        <v>0.35460992907801425</v>
      </c>
      <c r="AC39" s="3">
        <f t="shared" si="11"/>
        <v>9.6751773049645389E-4</v>
      </c>
      <c r="AE39">
        <f t="shared" si="21"/>
        <v>0.23857868020304573</v>
      </c>
      <c r="AG39">
        <f t="shared" si="12"/>
        <v>0.71573604060913709</v>
      </c>
      <c r="AI39">
        <f t="shared" si="13"/>
        <v>-0.26950354609929095</v>
      </c>
      <c r="AK39">
        <f t="shared" si="14"/>
        <v>0.3546099290780142</v>
      </c>
      <c r="AM39" s="3">
        <f t="shared" si="15"/>
        <v>9.6751773049645368E-4</v>
      </c>
    </row>
    <row r="40" spans="4:39" x14ac:dyDescent="0.25">
      <c r="D40" s="6">
        <f t="shared" si="16"/>
        <v>5.4999999999999841E-2</v>
      </c>
      <c r="G40">
        <f t="shared" si="3"/>
        <v>0.23954372623574147</v>
      </c>
      <c r="I40">
        <f t="shared" si="4"/>
        <v>0.95817490494296587</v>
      </c>
      <c r="K40">
        <f t="shared" si="5"/>
        <v>-0.27513227513227528</v>
      </c>
      <c r="M40">
        <f t="shared" si="6"/>
        <v>0.35273368606701938</v>
      </c>
      <c r="O40" s="5">
        <f t="shared" si="7"/>
        <v>9.6038800705467364E-4</v>
      </c>
      <c r="P40">
        <f t="shared" si="17"/>
        <v>4.1999999999999996E-4</v>
      </c>
      <c r="Q40">
        <f t="shared" si="8"/>
        <v>9.6038800705467364E-4</v>
      </c>
      <c r="S40">
        <f t="shared" si="18"/>
        <v>39.206349206349209</v>
      </c>
      <c r="U40">
        <f t="shared" si="19"/>
        <v>0.85135135135135176</v>
      </c>
      <c r="W40">
        <f t="shared" si="20"/>
        <v>0.71863117870722437</v>
      </c>
      <c r="Y40">
        <f t="shared" si="9"/>
        <v>-0.27513227513227539</v>
      </c>
      <c r="AA40">
        <f t="shared" si="10"/>
        <v>0.35273368606701944</v>
      </c>
      <c r="AC40" s="3">
        <f t="shared" si="11"/>
        <v>9.6038800705467364E-4</v>
      </c>
      <c r="AE40">
        <f t="shared" si="21"/>
        <v>0.23954372623574147</v>
      </c>
      <c r="AG40">
        <f t="shared" si="12"/>
        <v>0.71863117870722437</v>
      </c>
      <c r="AI40">
        <f t="shared" si="13"/>
        <v>-0.27513227513227528</v>
      </c>
      <c r="AK40">
        <f t="shared" si="14"/>
        <v>0.35273368606701938</v>
      </c>
      <c r="AM40" s="3">
        <f t="shared" si="15"/>
        <v>9.6038800705467364E-4</v>
      </c>
    </row>
    <row r="41" spans="4:39" x14ac:dyDescent="0.25">
      <c r="D41" s="6">
        <f t="shared" si="16"/>
        <v>4.9999999999999843E-2</v>
      </c>
      <c r="E41" s="6">
        <v>0.05</v>
      </c>
      <c r="G41">
        <f t="shared" si="3"/>
        <v>0.24050632911392408</v>
      </c>
      <c r="I41">
        <f t="shared" si="4"/>
        <v>0.96202531645569633</v>
      </c>
      <c r="K41">
        <f t="shared" si="5"/>
        <v>-0.28070175438596512</v>
      </c>
      <c r="M41">
        <f t="shared" si="6"/>
        <v>0.35087719298245601</v>
      </c>
      <c r="O41" s="5">
        <f t="shared" si="7"/>
        <v>9.5333333333333294E-4</v>
      </c>
      <c r="P41">
        <f t="shared" si="17"/>
        <v>4.1999999999999996E-4</v>
      </c>
      <c r="Q41">
        <f t="shared" si="8"/>
        <v>9.5333333333333294E-4</v>
      </c>
      <c r="S41">
        <f t="shared" si="18"/>
        <v>40.000000000000021</v>
      </c>
      <c r="U41">
        <f t="shared" si="19"/>
        <v>0.86363636363636409</v>
      </c>
      <c r="W41">
        <f t="shared" si="20"/>
        <v>0.72151898734177222</v>
      </c>
      <c r="Y41">
        <f t="shared" si="9"/>
        <v>-0.28070175438596517</v>
      </c>
      <c r="AA41">
        <f t="shared" si="10"/>
        <v>0.35087719298245612</v>
      </c>
      <c r="AC41" s="3">
        <f t="shared" si="11"/>
        <v>9.5333333333333316E-4</v>
      </c>
      <c r="AE41">
        <f t="shared" si="21"/>
        <v>0.24050632911392408</v>
      </c>
      <c r="AG41">
        <f t="shared" si="12"/>
        <v>0.72151898734177222</v>
      </c>
      <c r="AI41">
        <f t="shared" si="13"/>
        <v>-0.28070175438596517</v>
      </c>
      <c r="AK41">
        <f t="shared" si="14"/>
        <v>0.35087719298245601</v>
      </c>
      <c r="AM41" s="3">
        <f t="shared" si="15"/>
        <v>9.5333333333333294E-4</v>
      </c>
    </row>
    <row r="42" spans="4:39" x14ac:dyDescent="0.25">
      <c r="D42" s="6">
        <f t="shared" si="16"/>
        <v>4.4999999999999846E-2</v>
      </c>
      <c r="G42">
        <f t="shared" si="3"/>
        <v>0.2414664981036663</v>
      </c>
      <c r="I42">
        <f t="shared" si="4"/>
        <v>0.9658659924146652</v>
      </c>
      <c r="K42">
        <f t="shared" si="5"/>
        <v>-0.28621291448516611</v>
      </c>
      <c r="M42">
        <f t="shared" si="6"/>
        <v>0.34904013961605579</v>
      </c>
      <c r="O42" s="5">
        <f t="shared" si="7"/>
        <v>9.4635253054101186E-4</v>
      </c>
      <c r="P42">
        <f t="shared" si="17"/>
        <v>4.1999999999999996E-4</v>
      </c>
      <c r="Q42">
        <f t="shared" si="8"/>
        <v>9.4635253054101186E-4</v>
      </c>
      <c r="S42">
        <f t="shared" si="18"/>
        <v>40.785340314136157</v>
      </c>
      <c r="U42">
        <f t="shared" si="19"/>
        <v>0.8761467889908261</v>
      </c>
      <c r="W42">
        <f t="shared" si="20"/>
        <v>0.72439949431099893</v>
      </c>
      <c r="Y42">
        <f t="shared" si="9"/>
        <v>-0.28621291448516584</v>
      </c>
      <c r="AA42">
        <f t="shared" si="10"/>
        <v>0.34904013961605562</v>
      </c>
      <c r="AC42" s="3">
        <f t="shared" si="11"/>
        <v>9.4635253054101164E-4</v>
      </c>
      <c r="AE42">
        <f t="shared" si="21"/>
        <v>0.2414664981036663</v>
      </c>
      <c r="AG42">
        <f t="shared" si="12"/>
        <v>0.72439949431099893</v>
      </c>
      <c r="AI42">
        <f t="shared" si="13"/>
        <v>-0.28621291448516606</v>
      </c>
      <c r="AK42">
        <f t="shared" si="14"/>
        <v>0.34904013961605579</v>
      </c>
      <c r="AM42" s="3">
        <f t="shared" si="15"/>
        <v>9.4635253054101186E-4</v>
      </c>
    </row>
    <row r="43" spans="4:39" x14ac:dyDescent="0.25">
      <c r="D43" s="6">
        <f t="shared" si="16"/>
        <v>3.9999999999999848E-2</v>
      </c>
      <c r="G43">
        <f t="shared" si="3"/>
        <v>0.24242424242424249</v>
      </c>
      <c r="I43">
        <f t="shared" si="4"/>
        <v>0.96969696969696995</v>
      </c>
      <c r="K43">
        <f t="shared" si="5"/>
        <v>-0.29166666666666702</v>
      </c>
      <c r="M43">
        <f t="shared" si="6"/>
        <v>0.3472222222222221</v>
      </c>
      <c r="O43" s="5">
        <f t="shared" si="7"/>
        <v>9.3944444444444392E-4</v>
      </c>
      <c r="P43">
        <f t="shared" si="17"/>
        <v>4.1999999999999996E-4</v>
      </c>
      <c r="Q43">
        <f t="shared" si="8"/>
        <v>9.3944444444444392E-4</v>
      </c>
      <c r="S43">
        <f t="shared" si="18"/>
        <v>41.562500000000057</v>
      </c>
      <c r="U43">
        <f t="shared" si="19"/>
        <v>0.88888888888888939</v>
      </c>
      <c r="W43">
        <f t="shared" si="20"/>
        <v>0.72727272727272751</v>
      </c>
      <c r="Y43">
        <f t="shared" si="9"/>
        <v>-0.29166666666666669</v>
      </c>
      <c r="AA43">
        <f t="shared" si="10"/>
        <v>0.34722222222222193</v>
      </c>
      <c r="AC43" s="3">
        <f t="shared" si="11"/>
        <v>9.394444444444437E-4</v>
      </c>
      <c r="AE43">
        <f t="shared" si="21"/>
        <v>0.24242424242424249</v>
      </c>
      <c r="AG43">
        <f t="shared" si="12"/>
        <v>0.72727272727272751</v>
      </c>
      <c r="AI43">
        <f t="shared" si="13"/>
        <v>-0.29166666666666707</v>
      </c>
      <c r="AK43">
        <f t="shared" si="14"/>
        <v>0.3472222222222221</v>
      </c>
      <c r="AM43" s="3">
        <f t="shared" si="15"/>
        <v>9.3944444444444392E-4</v>
      </c>
    </row>
    <row r="44" spans="4:39" x14ac:dyDescent="0.25">
      <c r="D44" s="6">
        <f t="shared" si="16"/>
        <v>3.4999999999999851E-2</v>
      </c>
      <c r="G44">
        <f t="shared" si="3"/>
        <v>0.24337957124842374</v>
      </c>
      <c r="I44">
        <f t="shared" si="4"/>
        <v>0.97351828499369497</v>
      </c>
      <c r="K44">
        <f t="shared" si="5"/>
        <v>-0.29706390328152005</v>
      </c>
      <c r="M44">
        <f t="shared" si="6"/>
        <v>0.34542314335060437</v>
      </c>
      <c r="O44" s="5">
        <f t="shared" si="7"/>
        <v>9.3260794473229653E-4</v>
      </c>
      <c r="P44">
        <f t="shared" si="17"/>
        <v>4.1999999999999996E-4</v>
      </c>
      <c r="Q44">
        <f t="shared" si="8"/>
        <v>9.3260794473229653E-4</v>
      </c>
      <c r="S44">
        <f t="shared" si="18"/>
        <v>42.331606217616624</v>
      </c>
      <c r="U44">
        <f t="shared" si="19"/>
        <v>0.90186915887850516</v>
      </c>
      <c r="W44">
        <f t="shared" si="20"/>
        <v>0.73013871374527117</v>
      </c>
      <c r="Y44">
        <f t="shared" si="9"/>
        <v>-0.29706390328152016</v>
      </c>
      <c r="AA44">
        <f t="shared" si="10"/>
        <v>0.34542314335060453</v>
      </c>
      <c r="AC44" s="3">
        <f t="shared" si="11"/>
        <v>9.3260794473229696E-4</v>
      </c>
      <c r="AE44">
        <f t="shared" si="21"/>
        <v>0.24337957124842374</v>
      </c>
      <c r="AG44">
        <f t="shared" si="12"/>
        <v>0.73013871374527117</v>
      </c>
      <c r="AI44">
        <f t="shared" si="13"/>
        <v>-0.29706390328151999</v>
      </c>
      <c r="AK44">
        <f t="shared" si="14"/>
        <v>0.34542314335060453</v>
      </c>
      <c r="AM44" s="3">
        <f t="shared" si="15"/>
        <v>9.3260794473229696E-4</v>
      </c>
    </row>
    <row r="45" spans="4:39" x14ac:dyDescent="0.25">
      <c r="D45" s="6">
        <f t="shared" si="16"/>
        <v>2.999999999999985E-2</v>
      </c>
      <c r="G45">
        <f t="shared" si="3"/>
        <v>0.24433249370277083</v>
      </c>
      <c r="I45">
        <f t="shared" si="4"/>
        <v>0.9773299748110833</v>
      </c>
      <c r="K45">
        <f t="shared" si="5"/>
        <v>-0.3024054982817872</v>
      </c>
      <c r="M45">
        <f t="shared" si="6"/>
        <v>0.3436426116838488</v>
      </c>
      <c r="O45" s="5">
        <f t="shared" si="7"/>
        <v>9.258419243986253E-4</v>
      </c>
      <c r="P45">
        <f t="shared" si="17"/>
        <v>4.1999999999999996E-4</v>
      </c>
      <c r="Q45">
        <f t="shared" si="8"/>
        <v>9.258419243986253E-4</v>
      </c>
      <c r="S45">
        <f t="shared" si="18"/>
        <v>43.09278350515465</v>
      </c>
      <c r="U45">
        <f t="shared" si="19"/>
        <v>0.91509433962264208</v>
      </c>
      <c r="W45">
        <f t="shared" si="20"/>
        <v>0.73299748110831242</v>
      </c>
      <c r="Y45">
        <f t="shared" si="9"/>
        <v>-0.30240549828178725</v>
      </c>
      <c r="AA45">
        <f t="shared" si="10"/>
        <v>0.34364261168384891</v>
      </c>
      <c r="AC45" s="3">
        <f t="shared" si="11"/>
        <v>9.258419243986253E-4</v>
      </c>
      <c r="AE45">
        <f t="shared" si="21"/>
        <v>0.24433249370277083</v>
      </c>
      <c r="AG45">
        <f t="shared" si="12"/>
        <v>0.73299748110831242</v>
      </c>
      <c r="AI45">
        <f t="shared" si="13"/>
        <v>-0.30240549828178714</v>
      </c>
      <c r="AK45">
        <f t="shared" si="14"/>
        <v>0.3436426116838488</v>
      </c>
      <c r="AM45" s="3">
        <f t="shared" si="15"/>
        <v>9.258419243986253E-4</v>
      </c>
    </row>
    <row r="46" spans="4:39" x14ac:dyDescent="0.25">
      <c r="D46" s="6">
        <f t="shared" si="16"/>
        <v>2.4999999999999849E-2</v>
      </c>
      <c r="G46">
        <f t="shared" si="3"/>
        <v>0.24528301886792458</v>
      </c>
      <c r="I46">
        <f t="shared" si="4"/>
        <v>0.98113207547169834</v>
      </c>
      <c r="K46">
        <f t="shared" si="5"/>
        <v>-0.30769230769230799</v>
      </c>
      <c r="M46">
        <f t="shared" si="6"/>
        <v>0.34188034188034172</v>
      </c>
      <c r="O46" s="5">
        <f t="shared" si="7"/>
        <v>9.1914529914529871E-4</v>
      </c>
      <c r="P46">
        <f t="shared" si="17"/>
        <v>4.1999999999999996E-4</v>
      </c>
      <c r="Q46">
        <f t="shared" si="8"/>
        <v>9.1914529914529871E-4</v>
      </c>
      <c r="S46">
        <f t="shared" si="18"/>
        <v>43.846153846153889</v>
      </c>
      <c r="U46">
        <f t="shared" si="19"/>
        <v>0.92857142857142916</v>
      </c>
      <c r="W46">
        <f t="shared" si="20"/>
        <v>0.73584905660377375</v>
      </c>
      <c r="Y46">
        <f t="shared" si="9"/>
        <v>-0.30769230769230788</v>
      </c>
      <c r="AA46">
        <f t="shared" si="10"/>
        <v>0.34188034188034166</v>
      </c>
      <c r="AC46" s="3">
        <f t="shared" si="11"/>
        <v>9.1914529914529849E-4</v>
      </c>
      <c r="AE46">
        <f t="shared" si="21"/>
        <v>0.24528301886792458</v>
      </c>
      <c r="AG46">
        <f t="shared" si="12"/>
        <v>0.73584905660377375</v>
      </c>
      <c r="AI46">
        <f t="shared" si="13"/>
        <v>-0.30769230769230799</v>
      </c>
      <c r="AK46">
        <f t="shared" si="14"/>
        <v>0.34188034188034172</v>
      </c>
      <c r="AM46" s="3">
        <f t="shared" si="15"/>
        <v>9.1914529914529871E-4</v>
      </c>
    </row>
    <row r="47" spans="4:39" x14ac:dyDescent="0.25">
      <c r="D47" s="6">
        <f t="shared" si="16"/>
        <v>1.9999999999999848E-2</v>
      </c>
      <c r="G47">
        <f t="shared" si="3"/>
        <v>0.24623115577889451</v>
      </c>
      <c r="I47">
        <f t="shared" si="4"/>
        <v>0.98492462311557805</v>
      </c>
      <c r="K47">
        <f t="shared" si="5"/>
        <v>-0.31292517006802745</v>
      </c>
      <c r="M47">
        <f t="shared" si="6"/>
        <v>0.34013605442176864</v>
      </c>
      <c r="O47" s="5">
        <f t="shared" si="7"/>
        <v>9.1251700680272077E-4</v>
      </c>
      <c r="P47">
        <f t="shared" si="17"/>
        <v>4.1999999999999996E-4</v>
      </c>
      <c r="Q47">
        <f t="shared" si="8"/>
        <v>9.1251700680272077E-4</v>
      </c>
      <c r="S47">
        <f t="shared" si="18"/>
        <v>44.591836734693899</v>
      </c>
      <c r="U47">
        <f t="shared" si="19"/>
        <v>0.94230769230769285</v>
      </c>
      <c r="W47">
        <f t="shared" si="20"/>
        <v>0.73869346733668351</v>
      </c>
      <c r="Y47">
        <f t="shared" si="9"/>
        <v>-0.31292517006802745</v>
      </c>
      <c r="AA47">
        <f t="shared" si="10"/>
        <v>0.3401360544217687</v>
      </c>
      <c r="AC47" s="3">
        <f t="shared" si="11"/>
        <v>9.1251700680272099E-4</v>
      </c>
      <c r="AE47">
        <f t="shared" si="21"/>
        <v>0.24623115577889451</v>
      </c>
      <c r="AG47">
        <f t="shared" si="12"/>
        <v>0.73869346733668351</v>
      </c>
      <c r="AI47">
        <f t="shared" si="13"/>
        <v>-0.3129251700680275</v>
      </c>
      <c r="AK47">
        <f t="shared" si="14"/>
        <v>0.34013605442176864</v>
      </c>
      <c r="AM47" s="3">
        <f t="shared" si="15"/>
        <v>9.1251700680272077E-4</v>
      </c>
    </row>
    <row r="48" spans="4:39" x14ac:dyDescent="0.25">
      <c r="D48" s="6">
        <f t="shared" si="16"/>
        <v>1.4999999999999847E-2</v>
      </c>
      <c r="G48">
        <f t="shared" si="3"/>
        <v>0.24717691342534504</v>
      </c>
      <c r="I48">
        <f t="shared" si="4"/>
        <v>0.98870765370138014</v>
      </c>
      <c r="K48">
        <f t="shared" si="5"/>
        <v>-0.31810490693739418</v>
      </c>
      <c r="M48">
        <f t="shared" si="6"/>
        <v>0.33840947546531297</v>
      </c>
      <c r="O48" s="5">
        <f t="shared" si="7"/>
        <v>9.0595600676818939E-4</v>
      </c>
      <c r="P48">
        <f t="shared" si="17"/>
        <v>4.1999999999999996E-4</v>
      </c>
      <c r="Q48">
        <f t="shared" si="8"/>
        <v>9.0595600676818939E-4</v>
      </c>
      <c r="S48">
        <f t="shared" si="18"/>
        <v>45.329949238578685</v>
      </c>
      <c r="U48">
        <f t="shared" si="19"/>
        <v>0.95631067961165073</v>
      </c>
      <c r="W48">
        <f t="shared" si="20"/>
        <v>0.74153074027603505</v>
      </c>
      <c r="Y48">
        <f t="shared" si="9"/>
        <v>-0.31810490693739457</v>
      </c>
      <c r="AA48">
        <f t="shared" si="10"/>
        <v>0.33840947546531325</v>
      </c>
      <c r="AC48" s="3">
        <f t="shared" si="11"/>
        <v>9.0595600676818971E-4</v>
      </c>
      <c r="AE48">
        <f t="shared" si="21"/>
        <v>0.24717691342534504</v>
      </c>
      <c r="AG48">
        <f t="shared" si="12"/>
        <v>0.74153074027603505</v>
      </c>
      <c r="AI48">
        <f t="shared" si="13"/>
        <v>-0.31810490693739413</v>
      </c>
      <c r="AK48">
        <f t="shared" si="14"/>
        <v>0.33840947546531314</v>
      </c>
      <c r="AM48" s="3">
        <f t="shared" si="15"/>
        <v>9.0595600676818982E-4</v>
      </c>
    </row>
    <row r="49" spans="4:39" x14ac:dyDescent="0.25">
      <c r="D49" s="6">
        <f>D48-0.005</f>
        <v>9.9999999999998458E-3</v>
      </c>
      <c r="G49">
        <f t="shared" si="3"/>
        <v>0.24812030075187971</v>
      </c>
      <c r="I49">
        <f t="shared" si="4"/>
        <v>0.99248120300751885</v>
      </c>
      <c r="K49">
        <f t="shared" si="5"/>
        <v>-0.32323232323232332</v>
      </c>
      <c r="M49">
        <f t="shared" si="6"/>
        <v>0.33670033670033667</v>
      </c>
      <c r="O49" s="5">
        <f t="shared" si="7"/>
        <v>8.9946127946127926E-4</v>
      </c>
      <c r="P49">
        <f t="shared" si="17"/>
        <v>4.1999999999999996E-4</v>
      </c>
      <c r="Q49">
        <f t="shared" si="8"/>
        <v>8.9946127946127926E-4</v>
      </c>
      <c r="S49">
        <f t="shared" si="18"/>
        <v>46.060606060606069</v>
      </c>
      <c r="U49">
        <f t="shared" si="19"/>
        <v>0.97058823529411797</v>
      </c>
      <c r="W49">
        <f t="shared" si="20"/>
        <v>0.74436090225563911</v>
      </c>
      <c r="Y49">
        <f t="shared" si="9"/>
        <v>-0.32323232323232343</v>
      </c>
      <c r="AA49">
        <f t="shared" si="10"/>
        <v>0.33670033670033678</v>
      </c>
      <c r="AC49" s="3">
        <f t="shared" si="11"/>
        <v>8.9946127946127948E-4</v>
      </c>
      <c r="AE49">
        <f t="shared" si="21"/>
        <v>0.24812030075187971</v>
      </c>
      <c r="AG49">
        <f t="shared" si="12"/>
        <v>0.74436090225563911</v>
      </c>
      <c r="AI49">
        <f t="shared" si="13"/>
        <v>-0.32323232323232337</v>
      </c>
      <c r="AK49">
        <f t="shared" si="14"/>
        <v>0.33670033670033667</v>
      </c>
      <c r="AM49" s="3">
        <f t="shared" si="15"/>
        <v>8.9946127946127926E-4</v>
      </c>
    </row>
    <row r="50" spans="4:39" x14ac:dyDescent="0.25">
      <c r="D50" s="6">
        <f t="shared" si="16"/>
        <v>4.9999999999998457E-3</v>
      </c>
      <c r="G50">
        <f t="shared" si="3"/>
        <v>0.24906132665832292</v>
      </c>
      <c r="I50">
        <f t="shared" si="4"/>
        <v>0.99624530663329169</v>
      </c>
      <c r="K50">
        <f t="shared" si="5"/>
        <v>-0.32830820770519276</v>
      </c>
      <c r="M50">
        <f t="shared" si="6"/>
        <v>0.3350083752093802</v>
      </c>
      <c r="O50" s="5">
        <f t="shared" si="7"/>
        <v>8.9303182579564462E-4</v>
      </c>
      <c r="P50">
        <f t="shared" si="17"/>
        <v>4.1999999999999996E-4</v>
      </c>
      <c r="Q50">
        <f t="shared" si="8"/>
        <v>8.9303182579564462E-4</v>
      </c>
      <c r="S50">
        <f t="shared" si="18"/>
        <v>46.783919597989964</v>
      </c>
      <c r="U50">
        <f t="shared" si="19"/>
        <v>0.98514851485148547</v>
      </c>
      <c r="W50">
        <f t="shared" si="20"/>
        <v>0.74718397997496877</v>
      </c>
      <c r="Y50">
        <f t="shared" si="9"/>
        <v>-0.32830820770519276</v>
      </c>
      <c r="AA50">
        <f t="shared" si="10"/>
        <v>0.3350083752093802</v>
      </c>
      <c r="AC50" s="3">
        <f t="shared" si="11"/>
        <v>8.9303182579564462E-4</v>
      </c>
      <c r="AE50">
        <f t="shared" si="21"/>
        <v>0.24906132665832292</v>
      </c>
      <c r="AG50">
        <f t="shared" si="12"/>
        <v>0.74718397997496877</v>
      </c>
      <c r="AI50">
        <f t="shared" si="13"/>
        <v>-0.32830820770519276</v>
      </c>
      <c r="AK50">
        <f t="shared" si="14"/>
        <v>0.3350083752093802</v>
      </c>
      <c r="AM50" s="3">
        <f t="shared" si="15"/>
        <v>8.9303182579564462E-4</v>
      </c>
    </row>
    <row r="51" spans="4:39" x14ac:dyDescent="0.25">
      <c r="D51" s="6">
        <v>0</v>
      </c>
      <c r="E51" s="10">
        <v>0</v>
      </c>
      <c r="G51">
        <f t="shared" si="3"/>
        <v>0.25</v>
      </c>
      <c r="I51">
        <f t="shared" si="4"/>
        <v>1</v>
      </c>
      <c r="K51">
        <f t="shared" si="5"/>
        <v>-0.33333333333333331</v>
      </c>
      <c r="M51">
        <f t="shared" si="6"/>
        <v>0.33333333333333331</v>
      </c>
      <c r="O51" s="5">
        <f t="shared" si="7"/>
        <v>8.8666666666666668E-4</v>
      </c>
      <c r="P51">
        <f t="shared" si="17"/>
        <v>4.1999999999999996E-4</v>
      </c>
      <c r="Q51">
        <f t="shared" si="8"/>
        <v>8.8666666666666668E-4</v>
      </c>
      <c r="S51">
        <f t="shared" si="18"/>
        <v>47.5</v>
      </c>
      <c r="U51">
        <f t="shared" si="19"/>
        <v>1</v>
      </c>
      <c r="W51">
        <f t="shared" si="20"/>
        <v>0.75</v>
      </c>
      <c r="Y51">
        <f t="shared" si="9"/>
        <v>-0.33333333333333331</v>
      </c>
      <c r="AA51">
        <f t="shared" si="10"/>
        <v>0.33333333333333331</v>
      </c>
      <c r="AC51" s="3">
        <f t="shared" si="11"/>
        <v>8.8666666666666668E-4</v>
      </c>
      <c r="AE51">
        <f t="shared" si="21"/>
        <v>0.25</v>
      </c>
      <c r="AG51">
        <f t="shared" si="12"/>
        <v>0.75</v>
      </c>
      <c r="AI51">
        <f t="shared" si="13"/>
        <v>-0.33333333333333331</v>
      </c>
      <c r="AK51">
        <f t="shared" si="14"/>
        <v>0.33333333333333331</v>
      </c>
      <c r="AM51" s="3">
        <f t="shared" si="15"/>
        <v>8.8666666666666668E-4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AK101648</dc:creator>
  <cp:lastModifiedBy>AK101648</cp:lastModifiedBy>
  <dcterms:created xsi:type="dcterms:W3CDTF">2024-03-01T14:04:12Z</dcterms:created>
  <dcterms:modified xsi:type="dcterms:W3CDTF">2024-05-08T09:51:50Z</dcterms:modified>
</cp:coreProperties>
</file>